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640" windowHeight="11760"/>
  </bookViews>
  <sheets>
    <sheet name="ΤΟΠΟΘΕΤΗΣΕΙΣ" sheetId="1" r:id="rId1"/>
    <sheet name="Φύλλο3" sheetId="3" r:id="rId2"/>
  </sheets>
  <definedNames>
    <definedName name="_xlnm._FilterDatabase" localSheetId="0" hidden="1">ΤΟΠΟΘΕΤΗΣΕΙΣ!$A$1:$AJ$1</definedName>
  </definedNames>
  <calcPr calcId="125725"/>
</workbook>
</file>

<file path=xl/calcChain.xml><?xml version="1.0" encoding="utf-8"?>
<calcChain xmlns="http://schemas.openxmlformats.org/spreadsheetml/2006/main">
  <c r="AG6" i="1"/>
  <c r="AG4"/>
  <c r="AG7"/>
  <c r="AG2"/>
  <c r="AG3"/>
  <c r="AG12"/>
  <c r="AG14"/>
  <c r="AG5"/>
  <c r="AG13"/>
  <c r="AG15"/>
  <c r="AG8"/>
  <c r="AG16"/>
  <c r="AG9"/>
  <c r="AG20"/>
  <c r="AG10"/>
  <c r="AG11"/>
  <c r="AG17"/>
  <c r="AG19"/>
  <c r="AG18"/>
  <c r="AG22"/>
  <c r="AG23"/>
  <c r="AG21"/>
  <c r="AG24"/>
  <c r="AG25"/>
  <c r="AF6"/>
  <c r="AF4"/>
  <c r="AF7"/>
  <c r="AF2"/>
  <c r="AF3"/>
  <c r="AF12"/>
  <c r="AF14"/>
  <c r="AF5"/>
  <c r="AF13"/>
  <c r="AF15"/>
  <c r="AF8"/>
  <c r="AF16"/>
  <c r="AF9"/>
  <c r="AF20"/>
  <c r="AF10"/>
  <c r="AF11"/>
  <c r="AF17"/>
  <c r="AF19"/>
  <c r="AF18"/>
  <c r="AF22"/>
  <c r="AF23"/>
  <c r="AF21"/>
  <c r="AF24"/>
  <c r="AF25"/>
  <c r="AH24" l="1"/>
  <c r="AH23"/>
  <c r="AH18"/>
  <c r="AH19"/>
  <c r="AH17"/>
  <c r="AH10"/>
  <c r="AH16"/>
  <c r="AH8"/>
  <c r="AH13"/>
  <c r="AH5"/>
  <c r="AH12"/>
  <c r="AH2"/>
  <c r="AH4"/>
  <c r="AH25"/>
  <c r="AH21"/>
  <c r="AH11"/>
  <c r="AH9"/>
  <c r="AH15"/>
  <c r="AH14"/>
  <c r="AH7"/>
  <c r="AH22"/>
  <c r="AH20"/>
  <c r="AH3"/>
  <c r="AH6"/>
  <c r="AI6" l="1"/>
  <c r="K6" s="1"/>
  <c r="Z6" s="1"/>
  <c r="AI3"/>
  <c r="K3" s="1"/>
  <c r="Z3" s="1"/>
  <c r="AI7"/>
  <c r="K7" s="1"/>
  <c r="Z7" s="1"/>
  <c r="AI15"/>
  <c r="K15" s="1"/>
  <c r="Z15" s="1"/>
  <c r="AI11"/>
  <c r="K11" s="1"/>
  <c r="Z11" s="1"/>
  <c r="AI21"/>
  <c r="K21" s="1"/>
  <c r="Z21" s="1"/>
  <c r="AI2"/>
  <c r="K2" s="1"/>
  <c r="Z2" s="1"/>
  <c r="AI5"/>
  <c r="K5" s="1"/>
  <c r="Z5" s="1"/>
  <c r="AI8"/>
  <c r="K8" s="1"/>
  <c r="Z8" s="1"/>
  <c r="AI17"/>
  <c r="K17" s="1"/>
  <c r="Z17" s="1"/>
  <c r="AI18"/>
  <c r="K18" s="1"/>
  <c r="Z18" s="1"/>
  <c r="AI20"/>
  <c r="K20" s="1"/>
  <c r="Z20" s="1"/>
  <c r="AI22"/>
  <c r="K22" s="1"/>
  <c r="Z22" s="1"/>
  <c r="AI14"/>
  <c r="K14" s="1"/>
  <c r="Z14" s="1"/>
  <c r="AI9"/>
  <c r="K9" s="1"/>
  <c r="Z9" s="1"/>
  <c r="AI25"/>
  <c r="K25" s="1"/>
  <c r="Z25" s="1"/>
  <c r="AI4"/>
  <c r="K4" s="1"/>
  <c r="Z4" s="1"/>
  <c r="AI12"/>
  <c r="K12" s="1"/>
  <c r="Z12" s="1"/>
  <c r="AI13"/>
  <c r="K13" s="1"/>
  <c r="Z13" s="1"/>
  <c r="AI16"/>
  <c r="K16" s="1"/>
  <c r="Z16" s="1"/>
  <c r="AI10"/>
  <c r="K10" s="1"/>
  <c r="Z10" s="1"/>
  <c r="AI19"/>
  <c r="K19" s="1"/>
  <c r="Z19" s="1"/>
  <c r="AI23"/>
  <c r="K23" s="1"/>
  <c r="Z23" s="1"/>
  <c r="AI24"/>
  <c r="K24" s="1"/>
  <c r="Z24" s="1"/>
  <c r="AA18" l="1"/>
  <c r="AB18"/>
  <c r="AD18"/>
  <c r="AC18"/>
  <c r="AE18"/>
  <c r="AA5"/>
  <c r="AD5"/>
  <c r="AE5"/>
  <c r="AB5"/>
  <c r="AC5"/>
  <c r="AE21"/>
  <c r="AD21"/>
  <c r="AE15"/>
  <c r="AD15"/>
  <c r="AA17"/>
  <c r="AB17"/>
  <c r="AD17"/>
  <c r="AC17"/>
  <c r="AE17"/>
  <c r="AA8"/>
  <c r="AC8"/>
  <c r="AE8"/>
  <c r="AB8"/>
  <c r="AD8"/>
  <c r="AB2"/>
  <c r="AC2"/>
  <c r="AE2"/>
  <c r="AA2"/>
  <c r="AD2"/>
  <c r="AE11"/>
  <c r="AD11"/>
  <c r="AE7"/>
  <c r="AD7"/>
  <c r="AA3"/>
  <c r="AB3"/>
  <c r="AD3"/>
  <c r="AE3"/>
  <c r="AC3"/>
  <c r="AA6"/>
  <c r="AD6"/>
  <c r="AB6"/>
  <c r="AC6"/>
  <c r="AE6"/>
  <c r="AB10"/>
  <c r="AA10"/>
  <c r="AD10"/>
  <c r="AC10"/>
  <c r="AE10"/>
  <c r="AB4"/>
  <c r="AA4"/>
  <c r="AD4"/>
  <c r="AE4"/>
  <c r="AC4"/>
  <c r="AC14"/>
  <c r="AA14"/>
  <c r="AD14"/>
  <c r="AB14"/>
  <c r="AE14"/>
  <c r="AE24"/>
  <c r="AA24"/>
  <c r="AC24"/>
  <c r="AB24"/>
  <c r="AD24"/>
  <c r="AE19"/>
  <c r="AD19"/>
  <c r="AA19"/>
  <c r="AB19"/>
  <c r="AC19"/>
  <c r="AE16"/>
  <c r="AA16"/>
  <c r="AB16"/>
  <c r="AC16"/>
  <c r="AD16"/>
  <c r="AE12"/>
  <c r="AD12"/>
  <c r="AA12"/>
  <c r="AC12"/>
  <c r="AB12"/>
  <c r="AC25"/>
  <c r="AA25"/>
  <c r="AD25"/>
  <c r="AB25"/>
  <c r="AE25"/>
  <c r="AC9"/>
  <c r="AA9"/>
  <c r="AD9"/>
  <c r="AB9"/>
  <c r="AE9"/>
  <c r="AA22"/>
  <c r="AB22"/>
  <c r="AD22"/>
  <c r="AE22"/>
  <c r="AC22"/>
  <c r="AE23"/>
  <c r="AB23"/>
  <c r="AA23"/>
  <c r="AD23"/>
  <c r="AC23"/>
  <c r="AE13"/>
  <c r="AB13"/>
  <c r="AA13"/>
  <c r="AD13"/>
  <c r="AC13"/>
  <c r="AA20"/>
  <c r="AB20"/>
  <c r="AE20"/>
  <c r="AC20"/>
  <c r="AD20"/>
  <c r="AA21"/>
  <c r="AC21"/>
  <c r="AB21"/>
  <c r="AA11"/>
  <c r="AC11"/>
  <c r="AB11"/>
  <c r="AA15"/>
  <c r="AC15"/>
  <c r="AB15"/>
  <c r="AA7"/>
  <c r="AB7"/>
  <c r="AC7"/>
</calcChain>
</file>

<file path=xl/sharedStrings.xml><?xml version="1.0" encoding="utf-8"?>
<sst xmlns="http://schemas.openxmlformats.org/spreadsheetml/2006/main" count="228" uniqueCount="136">
  <si>
    <t>Α/Α</t>
  </si>
  <si>
    <t>ΕΠΩΝΥΜΟ</t>
  </si>
  <si>
    <t>ΟΝΟΜΑ</t>
  </si>
  <si>
    <t>ΠΑΤΡΩΝΥΜΟ</t>
  </si>
  <si>
    <t>ΣΧΟΛΕΙΟ ΟΡΓΑΝΙΚΗΣ</t>
  </si>
  <si>
    <t>ΑΜ</t>
  </si>
  <si>
    <t>ΚΛΑΔΟΣ</t>
  </si>
  <si>
    <t>ΕΤΗ ΥΠΗΡΕΣΙΑΣ</t>
  </si>
  <si>
    <t>ΜΗΝΕΣ ΥΠΗΡΕΣΙΑΣ</t>
  </si>
  <si>
    <t>ΗΜΕΡΕΣ ΥΠΗΡΕΣΙΑΣ</t>
  </si>
  <si>
    <t>ΜΟΡΙΑ ΥΠΗΡΕΣΙΑΣ</t>
  </si>
  <si>
    <t>ΟΙΚΟΓΕΝΕΙΑΚΗ ΚΑΤΑΣΤΑΣΗ</t>
  </si>
  <si>
    <t>ΠΑΙΔΙΑ</t>
  </si>
  <si>
    <t>ΕΝΤΟΠΙΟΤΗΤΑ</t>
  </si>
  <si>
    <t>ΣΤΟ ΔΗΜΟ</t>
  </si>
  <si>
    <t>ΣΥΝΥΠΗΡΕΤΗΣΗ</t>
  </si>
  <si>
    <t>ΕΞΩΣΩΜΑΤΙΚΗ</t>
  </si>
  <si>
    <t>ΜΕΤΑΠΤΥΧΙΑΚΟ</t>
  </si>
  <si>
    <t>ΜΕΤΑΠΤΥΧ. ΣΤΟ ΔΗΜΟ</t>
  </si>
  <si>
    <t>ΑΝΑΠΗΡΙΑ ΙΔΙΟΥ</t>
  </si>
  <si>
    <t>ΑΝΑΠΗΡΙΑ ΓΟΝΕΩΝ</t>
  </si>
  <si>
    <t>ΔΗΜΟΣ ΓΟΝΕΩΝ</t>
  </si>
  <si>
    <t>ΑΝΑΠΗΡΙΑ ΑΔΕΛΦΩΝ</t>
  </si>
  <si>
    <t>ΔΗΜΟΣ ΑΔΕΛΦΩΝ</t>
  </si>
  <si>
    <t>ΣΥΝΟΛΟ ΜΟΡΙΩΝ ΑΝΕΞΑΡΤΗΤΩΣ ΔΗΜΟΥ</t>
  </si>
  <si>
    <t>ΣΥΝΟΛΟ ΜΟΡΙΩΝ ΣΤΟ ΔΗΜΟ ΠΑΤΡΕΩΝ</t>
  </si>
  <si>
    <t>ΣΥΝΟΛΟ ΜΟΡΙΩΝ ΣΤΟ ΔΗΜΟ ΑΙΓΙΑΛΕΙΑΣ</t>
  </si>
  <si>
    <t>ΣΥΝΟΛΟ ΜΟΡΙΩΝ ΣΤΟ ΔΗΜΟ ΔΥΤΙΚΗΣ ΑΧΑΪΑΣ</t>
  </si>
  <si>
    <t>ΣΥΝΟΛΟ ΜΟΡΙΩΝ ΣΤΟ ΔΗΜΟ ΕΡΥΜΑΝΘΟΥ</t>
  </si>
  <si>
    <t>ΣΥΝΟΛΟ ΜΟΡΙΩΝ ΣΤΟ ΔΗΜΟ ΚΑΛΑΒΡΥΤΩΝ</t>
  </si>
  <si>
    <t>ΔΗΜΗΤΡΙΟΣ</t>
  </si>
  <si>
    <t>ΠΑΤΡΕΩN</t>
  </si>
  <si>
    <t>ΠΑΝΑΓΙΩΤΗΣ</t>
  </si>
  <si>
    <t>ΓΕΩΡΓΙΟΣ</t>
  </si>
  <si>
    <t>ΚΩΝΣΤΑΝΤΙΝΟΣ</t>
  </si>
  <si>
    <t>ΒΑΣΙΛΕΙΟΣ</t>
  </si>
  <si>
    <t>ΔΗΜΟΤΙΚΟ ΣΧΟΛΕΙΟ ΔΕΜΕΝΙΚΩΝ</t>
  </si>
  <si>
    <t>ΝΙΚΟΛΑΟΣ</t>
  </si>
  <si>
    <t>ΙΩΑΝΝΗΣ</t>
  </si>
  <si>
    <t>ΣΑΛΟΓΙΑΝΝΗ</t>
  </si>
  <si>
    <t>ΔΙΟΝΥΣΙΑ</t>
  </si>
  <si>
    <t>ΧΑΡΑΛΑΜΠΟΣ</t>
  </si>
  <si>
    <t>ΔΗΜΟΤΙΚΟ ΣΧΟΛΕΙΟ ΡΙΟΥ</t>
  </si>
  <si>
    <t>ΠΕ11</t>
  </si>
  <si>
    <t>ΣΠΥΡΙΔΩΝ</t>
  </si>
  <si>
    <t>ΑΙΚΑΤΕΡΙΝΗ</t>
  </si>
  <si>
    <t>ΣΟΦΙΑ</t>
  </si>
  <si>
    <t>ΔΗΜΟΤΙΚΟ ΣΧΟΛΕΙΟ ΚΑΡΕΪΚΩΝ</t>
  </si>
  <si>
    <t>ΠΑΝΑΓΟΠΟΥΛΟΣ</t>
  </si>
  <si>
    <t>ΑΓΓΕΛΟΣ</t>
  </si>
  <si>
    <t>ΔΗΜΟΤΙΚΟ ΣΧΟΛΕΙΟ ΚΑΤΩ ΜΑΖΑΡΑΚΙΟΥ</t>
  </si>
  <si>
    <t>ΕΡΥΜΑΝΘΟΥ</t>
  </si>
  <si>
    <t>ΑΙΓΙΑΛΕΙΑΣ</t>
  </si>
  <si>
    <t>62ο ΔΗΜΟΤΙΚΟ ΣΧΟΛΕΙΟ ΠΑΤΡΑΣ</t>
  </si>
  <si>
    <t>ΔΗΜΟΤΙΚΟ ΣΧΟΛΕΙΟ ΣΕΛΙΑΝΙΤΙΚΩΝ</t>
  </si>
  <si>
    <t>ΔΗΜΟΤΙΚΟ ΣΧΟΛΕΙΟ ΜΙΝΤΙΛΟΓΛΙΟΥ</t>
  </si>
  <si>
    <t>ΑΛΕΞΑΝΔΡΑ</t>
  </si>
  <si>
    <t>ΦΩΤΙΟΣ</t>
  </si>
  <si>
    <t>15ο ΔΗΜΟΤΙΚΟ ΣΧΟΛΕΙΟ ΠΑΤΡΩΝ</t>
  </si>
  <si>
    <t>ΑΓΓΕΛΙΚΗ</t>
  </si>
  <si>
    <t>ΧΡΗΣΤΟΣ</t>
  </si>
  <si>
    <t>ΑΛΕΞΟΠΟΥΛΟΥ</t>
  </si>
  <si>
    <t>ΙΩΑΝΝΑ</t>
  </si>
  <si>
    <t>ΛΕΩΝΙΔΑΣ</t>
  </si>
  <si>
    <t>ΔΗΜΟΤΙΚΟ ΣΧΟΛΕΙΟ ΣΑΓΕΪΚΩΝ</t>
  </si>
  <si>
    <t>ΑΝΤΩΝΙΟΣ</t>
  </si>
  <si>
    <t>44ο ΔΗΜΟΤΙΚΟ ΣΧΟΛΕΙΟ ΠΑΤΡΩΝ</t>
  </si>
  <si>
    <t>ΔΥΤΙΚΗΣ ΑΧΑΪΑΣ</t>
  </si>
  <si>
    <t>ΑΝΔΡΕΑΣ</t>
  </si>
  <si>
    <t>ΑΝΔΡΙΚΟΠΟΥΛΟΣ</t>
  </si>
  <si>
    <t>ΑΓΓΕΛΟΠΟΥΛΟΣ</t>
  </si>
  <si>
    <t>ΕΥΘΥΜΙΟΣ</t>
  </si>
  <si>
    <t>ΔΑΝΙΓΓΕΛΗ</t>
  </si>
  <si>
    <t>ΠΑΝΑΓΙΩΤΑ</t>
  </si>
  <si>
    <t>4ο ΔΗΜΟΤΙΚΟ ΣΧΟΛΕΙΟ ΑΙΓΙΟΥ</t>
  </si>
  <si>
    <t>ΤΣΙΜΠΟΥΞΗΣ</t>
  </si>
  <si>
    <t>ΧΡΟΝΗΣ</t>
  </si>
  <si>
    <t>ΔΗΜΟΤΙΚΟ ΣΧΟΛΕΙΟ ΛΑΚΚΟΠΕΤΡΑΣ</t>
  </si>
  <si>
    <t>ΜΠΟΥΣΙΑΣ</t>
  </si>
  <si>
    <t>ΠΑΣΧΑΛΙΔΟΥ</t>
  </si>
  <si>
    <t>ΕΡΑΤΩ</t>
  </si>
  <si>
    <t>ΠΑΠΑΔΗΜΗΤΡΙΟΥ</t>
  </si>
  <si>
    <t>ΔΗΜΟΤΙΚΟ ΣΧΟΛΕΙΟ ΕΡΥΜΑΝΘΕΙΑΣ</t>
  </si>
  <si>
    <t>18ο ΔΗΜΟΤΙΚΟ ΣΧΟΛΕΙΟ ΠΑΤΡΩΝ</t>
  </si>
  <si>
    <t>ΒΑΣΙΛΟΓΑΜΒΡΟΥ</t>
  </si>
  <si>
    <t>ΔΗΜΟΤΙΚΟ ΣΧΟΛΕΙΟ ΑΓΙΟΥ ΒΑΣΙΛΕΙΟΥ</t>
  </si>
  <si>
    <t>ΔΗΜΟΤΙΚΟ ΣΧΟΛΕΙΟ ΚΑΤΩ ΚΑΣΤΡΙΤΣΙΟΥ</t>
  </si>
  <si>
    <t>ΠΟΣΠΟΤΙΚΗ</t>
  </si>
  <si>
    <t>7ο ΔΗΜΟΤΙΚΟ ΣΧΟΛΕΙΟ ΑΙΓΙΟΥ</t>
  </si>
  <si>
    <t>ΑΜΑΝΑΤΙΑΔΗ</t>
  </si>
  <si>
    <t>ΒΟΥΚΕΛΑΤΟΥ</t>
  </si>
  <si>
    <t>ΟΡΤΑΝΣΙΑ-ΒΑΣ</t>
  </si>
  <si>
    <t>ΣΙΑΚΚΗΣ</t>
  </si>
  <si>
    <t>ΓΙΑΝΝΟΠΟΥΛΟΣ</t>
  </si>
  <si>
    <t>35ο ΔΗΜΟΤΙΚΟ ΣΧΟΛΕΙΟ ΠΑΤΡΩΝ</t>
  </si>
  <si>
    <t>ΣΤΑΜΑΤΙΟΣ</t>
  </si>
  <si>
    <t>ΚΩΣΤΑΡΙΔΗΣ</t>
  </si>
  <si>
    <t>ΔΙΑΘΕΣΗ ΠΥΣΠΕ</t>
  </si>
  <si>
    <t>ΒΟΜΠΙΡΗ</t>
  </si>
  <si>
    <t>ΛΙΑΚΟΠΟΥΛΟΥ</t>
  </si>
  <si>
    <t>ΛΥΜΠΕΡΑΤΟΣ</t>
  </si>
  <si>
    <t>ΝΑΝΟΣ</t>
  </si>
  <si>
    <t>ΠΑΠΑΝΤΖΙΜΑ</t>
  </si>
  <si>
    <t>ΟΛΓΑ</t>
  </si>
  <si>
    <t>ΠΕΛΕΧΡΑΣ</t>
  </si>
  <si>
    <t>ΣΤΕΡΓΙΟΣ</t>
  </si>
  <si>
    <t>ΕΤΗ ΑΝΑΓΩΓΗΣ</t>
  </si>
  <si>
    <t>ΜΗΝΕΣ ΑΝΑΓΩΓΗΣ</t>
  </si>
  <si>
    <t>ΕΤΗ ΥΠΟΛΟΓΙΣΜΟΥ</t>
  </si>
  <si>
    <t>ΜΟΡΙΑ ΑΠΌ ΠΡΟΫΠΗΡΕΣΙΑ</t>
  </si>
  <si>
    <t>ΠΡΑΞΗ</t>
  </si>
  <si>
    <t>26/07-09-2020</t>
  </si>
  <si>
    <t>ΤΟΠΟΘΕΤΗΣΗ</t>
  </si>
  <si>
    <t>ΕΜΠΛΟΚΗ 5</t>
  </si>
  <si>
    <t>ΕΜΠΛΟΚΗ 16</t>
  </si>
  <si>
    <t>ΕΜΠΛΟΚΗ 23</t>
  </si>
  <si>
    <t>Δ. ΣΧ. ΑΓ. ΒΑΣΙΛΕΙΟΥ</t>
  </si>
  <si>
    <t>ΕΜΠΛΟΚΗ 28</t>
  </si>
  <si>
    <t>ΕΜΠΛΟΚΗ 29</t>
  </si>
  <si>
    <t>ΕΜΠΛΟΚΗ 25</t>
  </si>
  <si>
    <t>ΕΜΠΛΟΚΗ 19</t>
  </si>
  <si>
    <t>ΕΜΠΛΟΚΗ 26</t>
  </si>
  <si>
    <t>ΕΜΠΛΟΚΗ 21</t>
  </si>
  <si>
    <t>Δ. ΣΧ. ΡΙΟΥ</t>
  </si>
  <si>
    <t>18ο Δ.Σ. ΠΑΤΡΩΝ</t>
  </si>
  <si>
    <t>44ο Δ. ΣΧ. ΠΑΤΡΩΝ</t>
  </si>
  <si>
    <t>ΕΜΠΛΟΚΗ 24</t>
  </si>
  <si>
    <t>ΕΜΠΛΟΚΗ 20</t>
  </si>
  <si>
    <t>Δ. Σ. ΚΑΡΕΪΚΩΝ</t>
  </si>
  <si>
    <t>ΕΜΠΛΟΚΗ 17</t>
  </si>
  <si>
    <t>4ο Δ. ΣΧ. ΑΙΓΙΟΥ</t>
  </si>
  <si>
    <t>29ο Δ.ΣΧ. ΠΑΤΡΩΝ</t>
  </si>
  <si>
    <t>15ο Δ. ΣΧ. ΠΑΤΡΩΝ</t>
  </si>
  <si>
    <t>Δ. ΣΧ. ΣΕΛΙΑΝΙΤΙΚΩΝ</t>
  </si>
  <si>
    <t>Δ. ΣΧ. Κ. ΚΑΣΤΡΙΤΣΙΟΥ</t>
  </si>
  <si>
    <t>ΔΕΝ ΜΕΤΑΚΙΝΕΙΤΑΙ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</si>
</sst>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NumberFormat="1" applyFont="1" applyFill="1" applyBorder="1"/>
    <xf numFmtId="0" fontId="0" fillId="0" borderId="0" xfId="0" applyFill="1"/>
    <xf numFmtId="0" fontId="0" fillId="0" borderId="1" xfId="0" applyFont="1" applyFill="1" applyBorder="1"/>
    <xf numFmtId="0" fontId="1" fillId="0" borderId="1" xfId="0" applyNumberFormat="1" applyFont="1" applyFill="1" applyBorder="1"/>
    <xf numFmtId="0" fontId="0" fillId="0" borderId="1" xfId="0" applyNumberFormat="1" applyFont="1" applyFill="1" applyBorder="1"/>
    <xf numFmtId="0" fontId="0" fillId="0" borderId="5" xfId="0" applyNumberFormat="1" applyFont="1" applyFill="1" applyBorder="1"/>
    <xf numFmtId="0" fontId="2" fillId="0" borderId="3" xfId="0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 wrapText="1"/>
    </xf>
    <xf numFmtId="0" fontId="0" fillId="0" borderId="4" xfId="0" applyFont="1" applyFill="1" applyBorder="1"/>
    <xf numFmtId="0" fontId="2" fillId="0" borderId="2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textRotation="90" wrapText="1"/>
    </xf>
    <xf numFmtId="0" fontId="1" fillId="0" borderId="0" xfId="0" applyFont="1" applyFill="1" applyAlignment="1">
      <alignment wrapText="1"/>
    </xf>
    <xf numFmtId="0" fontId="0" fillId="0" borderId="0" xfId="0" applyNumberFormat="1" applyFill="1"/>
    <xf numFmtId="0" fontId="0" fillId="0" borderId="0" xfId="0" applyFill="1" applyBorder="1"/>
    <xf numFmtId="0" fontId="1" fillId="0" borderId="0" xfId="0" applyNumberFormat="1" applyFont="1" applyFill="1" applyBorder="1"/>
    <xf numFmtId="0" fontId="0" fillId="0" borderId="0" xfId="0" applyNumberFormat="1" applyFill="1" applyBorder="1"/>
    <xf numFmtId="0" fontId="0" fillId="0" borderId="0" xfId="0" applyFont="1" applyFill="1" applyAlignment="1"/>
    <xf numFmtId="0" fontId="1" fillId="0" borderId="6" xfId="0" applyNumberFormat="1" applyFont="1" applyFill="1" applyBorder="1"/>
    <xf numFmtId="0" fontId="3" fillId="0" borderId="4" xfId="0" applyFont="1" applyFill="1" applyBorder="1" applyAlignment="1">
      <alignment horizontal="left" vertical="center" textRotation="90" wrapText="1"/>
    </xf>
    <xf numFmtId="164" fontId="2" fillId="0" borderId="7" xfId="0" applyNumberFormat="1" applyFont="1" applyFill="1" applyBorder="1" applyAlignment="1">
      <alignment horizontal="right" wrapText="1"/>
    </xf>
    <xf numFmtId="0" fontId="0" fillId="0" borderId="1" xfId="0" applyFill="1" applyBorder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8" xfId="0" applyFill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51"/>
  <sheetViews>
    <sheetView tabSelected="1" workbookViewId="0">
      <selection activeCell="AJ13" sqref="AJ13"/>
    </sheetView>
  </sheetViews>
  <sheetFormatPr defaultRowHeight="15"/>
  <cols>
    <col min="1" max="1" width="4.42578125" style="2" customWidth="1"/>
    <col min="2" max="2" width="20.28515625" style="2" customWidth="1"/>
    <col min="3" max="3" width="15" style="2" customWidth="1"/>
    <col min="4" max="4" width="19.7109375" style="2" hidden="1" customWidth="1"/>
    <col min="5" max="5" width="35.5703125" style="2" customWidth="1"/>
    <col min="6" max="7" width="0" style="2" hidden="1" customWidth="1"/>
    <col min="8" max="8" width="13" style="2" hidden="1" customWidth="1"/>
    <col min="9" max="9" width="14.140625" style="2" hidden="1" customWidth="1"/>
    <col min="10" max="10" width="13.7109375" style="2" hidden="1" customWidth="1"/>
    <col min="11" max="11" width="13.5703125" style="17" hidden="1" customWidth="1"/>
    <col min="12" max="12" width="9.140625" style="2" hidden="1" customWidth="1"/>
    <col min="13" max="13" width="0" style="2" hidden="1" customWidth="1"/>
    <col min="14" max="14" width="7.5703125" style="2" hidden="1" customWidth="1"/>
    <col min="15" max="15" width="14.140625" style="2" hidden="1" customWidth="1"/>
    <col min="16" max="16" width="6.7109375" style="2" hidden="1" customWidth="1"/>
    <col min="17" max="17" width="9.7109375" style="2" hidden="1" customWidth="1"/>
    <col min="18" max="18" width="15" style="2" hidden="1" customWidth="1"/>
    <col min="19" max="19" width="15.28515625" style="2" hidden="1" customWidth="1"/>
    <col min="20" max="20" width="15.5703125" style="2" hidden="1" customWidth="1"/>
    <col min="21" max="21" width="17.28515625" style="2" hidden="1" customWidth="1"/>
    <col min="22" max="22" width="16.140625" style="2" hidden="1" customWidth="1"/>
    <col min="23" max="23" width="13.5703125" style="2" hidden="1" customWidth="1"/>
    <col min="24" max="24" width="14.7109375" style="2" hidden="1" customWidth="1"/>
    <col min="25" max="25" width="12.85546875" style="2" hidden="1" customWidth="1"/>
    <col min="26" max="26" width="14" style="4" bestFit="1" customWidth="1"/>
    <col min="27" max="27" width="12.7109375" style="17" bestFit="1" customWidth="1"/>
    <col min="28" max="28" width="12.7109375" style="2" bestFit="1" customWidth="1"/>
    <col min="29" max="29" width="14.85546875" style="2" bestFit="1" customWidth="1"/>
    <col min="30" max="30" width="12.85546875" style="2" bestFit="1" customWidth="1"/>
    <col min="31" max="31" width="13.42578125" style="2" bestFit="1" customWidth="1"/>
    <col min="32" max="32" width="0.140625" style="21" hidden="1" customWidth="1"/>
    <col min="33" max="34" width="9.140625" style="21" hidden="1" customWidth="1"/>
    <col min="35" max="35" width="8.5703125" style="21" hidden="1" customWidth="1"/>
    <col min="36" max="36" width="21.28515625" style="2" customWidth="1"/>
    <col min="37" max="37" width="13.42578125" style="2" bestFit="1" customWidth="1"/>
    <col min="38" max="16384" width="9.140625" style="2"/>
  </cols>
  <sheetData>
    <row r="1" spans="1:37" s="16" customFormat="1" ht="62.25" customHeight="1" thickBot="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14</v>
      </c>
      <c r="R1" s="11" t="s">
        <v>16</v>
      </c>
      <c r="S1" s="11" t="s">
        <v>17</v>
      </c>
      <c r="T1" s="11" t="s">
        <v>18</v>
      </c>
      <c r="U1" s="11" t="s">
        <v>19</v>
      </c>
      <c r="V1" s="11" t="s">
        <v>20</v>
      </c>
      <c r="W1" s="11" t="s">
        <v>21</v>
      </c>
      <c r="X1" s="11" t="s">
        <v>22</v>
      </c>
      <c r="Y1" s="13" t="s">
        <v>23</v>
      </c>
      <c r="Z1" s="12" t="s">
        <v>24</v>
      </c>
      <c r="AA1" s="14" t="s">
        <v>25</v>
      </c>
      <c r="AB1" s="11" t="s">
        <v>26</v>
      </c>
      <c r="AC1" s="11" t="s">
        <v>27</v>
      </c>
      <c r="AD1" s="11" t="s">
        <v>28</v>
      </c>
      <c r="AE1" s="11" t="s">
        <v>29</v>
      </c>
      <c r="AF1" s="15" t="s">
        <v>106</v>
      </c>
      <c r="AG1" s="15" t="s">
        <v>107</v>
      </c>
      <c r="AH1" s="15" t="s">
        <v>108</v>
      </c>
      <c r="AI1" s="23" t="s">
        <v>109</v>
      </c>
      <c r="AJ1" s="26" t="s">
        <v>112</v>
      </c>
      <c r="AK1" s="27" t="s">
        <v>110</v>
      </c>
    </row>
    <row r="2" spans="1:37" ht="15.75" thickBot="1">
      <c r="A2" s="3">
        <v>5</v>
      </c>
      <c r="B2" s="3" t="s">
        <v>75</v>
      </c>
      <c r="C2" s="3" t="s">
        <v>65</v>
      </c>
      <c r="D2" s="3" t="s">
        <v>35</v>
      </c>
      <c r="E2" s="3" t="s">
        <v>36</v>
      </c>
      <c r="F2" s="3">
        <v>592452</v>
      </c>
      <c r="G2" s="3" t="s">
        <v>43</v>
      </c>
      <c r="H2" s="3">
        <v>22</v>
      </c>
      <c r="I2" s="3">
        <v>10</v>
      </c>
      <c r="J2" s="3">
        <v>7</v>
      </c>
      <c r="K2" s="5">
        <f t="shared" ref="K2:K25" si="0">AI2</f>
        <v>30.666</v>
      </c>
      <c r="L2" s="3">
        <v>4</v>
      </c>
      <c r="M2" s="3">
        <v>11</v>
      </c>
      <c r="N2" s="3">
        <v>4</v>
      </c>
      <c r="O2" s="3" t="s">
        <v>31</v>
      </c>
      <c r="P2" s="3">
        <v>10</v>
      </c>
      <c r="Q2" s="3" t="s">
        <v>31</v>
      </c>
      <c r="R2" s="3">
        <v>0</v>
      </c>
      <c r="S2" s="3">
        <v>0</v>
      </c>
      <c r="T2" s="3">
        <v>0</v>
      </c>
      <c r="U2" s="3">
        <v>0</v>
      </c>
      <c r="V2" s="3">
        <v>3</v>
      </c>
      <c r="W2" s="3" t="s">
        <v>31</v>
      </c>
      <c r="X2" s="3">
        <v>0</v>
      </c>
      <c r="Y2" s="9">
        <v>0</v>
      </c>
      <c r="Z2" s="1">
        <f t="shared" ref="Z2:Z25" si="1">K2+L2+M2+R2+U2</f>
        <v>45.665999999999997</v>
      </c>
      <c r="AA2" s="6">
        <f t="shared" ref="AA2:AA25" si="2">Z2 + IF(O2="ΠΑΤΡΕΩN",4,0) + IF(Q2="ΠΑΤΡΕΩN",10,0)+ IF(W2="ΠΑΤΡΕΩN",V2,0) + IF(Y2="ΠΑΤΡΕΩN",X2,0)+ IF(T2="ΠΑΤΡΕΩN",2,0)</f>
        <v>62.665999999999997</v>
      </c>
      <c r="AB2" s="3">
        <f t="shared" ref="AB2:AB25" si="3">Z2 + IF(O2="ΑΙΓΙΑΛΕΙΑΣ",4,0) + IF(Q2="ΑΙΓΙΑΛΕΙΑΣ",10,0)+ IF(W2="ΑΙΓΙΑΛΕΙΑΣ",V2,0) + IF(Y2="ΑΙΓΙΑΛΕΙΑΣ",X2,0)+ IF(T2="ΑΙΓΙΑΛΕΙΑΣ",2,0)</f>
        <v>45.665999999999997</v>
      </c>
      <c r="AC2" s="3">
        <f t="shared" ref="AC2:AC25" si="4">Z2 + IF(O2="ΔΥΤΙΚΗΣ ΑΧΑΪΑΣ",4,0) + IF(Q2="ΔΥΤΙΚΗΣ ΑΧΑΪΑΣ",10,0)+ IF(W2="ΔΥΤΙΚΗΣ ΑΧΑΪΑΣ",V2,0) + IF(Y2="ΔΥΤΙΚΗΣ ΑΧΑΪΑΣ",X2,0)+ IF(T2="ΔΥΤΙΚΗΣ ΑΧΑΪΑΣ",2,0)</f>
        <v>45.665999999999997</v>
      </c>
      <c r="AD2" s="3">
        <f t="shared" ref="AD2:AD25" si="5">Z2 + IF(O2="ΕΡΥΜΑΝΘΟΥ",4,0) + IF(Q2="ΕΡΥΜΑΝΘΟΥ",10,0)+ IF(W2="ΕΡΥΜΑΝΘΟΥ",V2,0) + IF(Y2="ΕΡΥΜΑΝΘΟΥ",X2,0)+ IF(T2="ΕΡΥΜΑΝΘΟΥ",2,0)</f>
        <v>45.665999999999997</v>
      </c>
      <c r="AE2" s="3">
        <f t="shared" ref="AE2:AE25" si="6">Z2 + IF(O2="ΚΑΛΑΒΡΥΤΩΝ",4,0) + IF(Q2="ΚΑΛΑΒΡΥΤΩΝ",10,0)+ IF(W2="ΚΑΛΑΒΡΥΤΩΝ",V2,0) + IF(Y2="ΚΑΛΑΒΡΥΤΩΝ",X2,0)+ IF(T2="ΚΑΛΑΒΡΥΤΩΝ",2,0)</f>
        <v>45.665999999999997</v>
      </c>
      <c r="AF2" s="10">
        <f t="shared" ref="AF2:AF25" si="7">H2</f>
        <v>22</v>
      </c>
      <c r="AG2" s="7">
        <f t="shared" ref="AG2:AG25" si="8">IF(J2&gt;14,I2+1,I2)</f>
        <v>10</v>
      </c>
      <c r="AH2" s="8">
        <f t="shared" ref="AH2:AH25" si="9">AF2+AG2/12</f>
        <v>22.833333333333332</v>
      </c>
      <c r="AI2" s="24">
        <f t="shared" ref="AI2:AI25" si="10">TRUNC((IF(AH2&gt;20,(AH2-20)*2+10+15,(IF(AH2&gt;10,(AH2-10)*1.5+10,AH2*1)))),3)</f>
        <v>30.666</v>
      </c>
      <c r="AJ2" s="25" t="s">
        <v>131</v>
      </c>
      <c r="AK2" s="25" t="s">
        <v>111</v>
      </c>
    </row>
    <row r="3" spans="1:37" ht="15.75" thickBot="1">
      <c r="A3" s="3">
        <v>6</v>
      </c>
      <c r="B3" s="3" t="s">
        <v>84</v>
      </c>
      <c r="C3" s="3" t="s">
        <v>45</v>
      </c>
      <c r="D3" s="3" t="s">
        <v>30</v>
      </c>
      <c r="E3" s="3" t="s">
        <v>85</v>
      </c>
      <c r="F3" s="3">
        <v>609239</v>
      </c>
      <c r="G3" s="3" t="s">
        <v>43</v>
      </c>
      <c r="H3" s="3">
        <v>20</v>
      </c>
      <c r="I3" s="3">
        <v>10</v>
      </c>
      <c r="J3" s="3">
        <v>22</v>
      </c>
      <c r="K3" s="5">
        <f t="shared" si="0"/>
        <v>26.832999999999998</v>
      </c>
      <c r="L3" s="3">
        <v>4</v>
      </c>
      <c r="M3" s="3">
        <v>11</v>
      </c>
      <c r="N3" s="3">
        <v>4</v>
      </c>
      <c r="O3" s="3" t="s">
        <v>31</v>
      </c>
      <c r="P3" s="3">
        <v>10</v>
      </c>
      <c r="Q3" s="3" t="s">
        <v>31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9">
        <v>0</v>
      </c>
      <c r="Z3" s="1">
        <f t="shared" si="1"/>
        <v>41.832999999999998</v>
      </c>
      <c r="AA3" s="6">
        <f t="shared" si="2"/>
        <v>55.832999999999998</v>
      </c>
      <c r="AB3" s="3">
        <f t="shared" si="3"/>
        <v>41.832999999999998</v>
      </c>
      <c r="AC3" s="3">
        <f t="shared" si="4"/>
        <v>41.832999999999998</v>
      </c>
      <c r="AD3" s="3">
        <f t="shared" si="5"/>
        <v>41.832999999999998</v>
      </c>
      <c r="AE3" s="3">
        <f t="shared" si="6"/>
        <v>41.832999999999998</v>
      </c>
      <c r="AF3" s="10">
        <f t="shared" si="7"/>
        <v>20</v>
      </c>
      <c r="AG3" s="7">
        <f t="shared" si="8"/>
        <v>11</v>
      </c>
      <c r="AH3" s="8">
        <f t="shared" si="9"/>
        <v>20.916666666666668</v>
      </c>
      <c r="AI3" s="24">
        <f t="shared" si="10"/>
        <v>26.832999999999998</v>
      </c>
      <c r="AJ3" s="25" t="s">
        <v>114</v>
      </c>
      <c r="AK3" s="25" t="s">
        <v>111</v>
      </c>
    </row>
    <row r="4" spans="1:37" ht="15.75" thickBot="1">
      <c r="A4" s="3">
        <v>3</v>
      </c>
      <c r="B4" s="3" t="s">
        <v>79</v>
      </c>
      <c r="C4" s="3" t="s">
        <v>80</v>
      </c>
      <c r="D4" s="3" t="s">
        <v>33</v>
      </c>
      <c r="E4" s="3" t="s">
        <v>66</v>
      </c>
      <c r="F4" s="3">
        <v>587511</v>
      </c>
      <c r="G4" s="3" t="s">
        <v>43</v>
      </c>
      <c r="H4" s="3">
        <v>26</v>
      </c>
      <c r="I4" s="3">
        <v>10</v>
      </c>
      <c r="J4" s="3">
        <v>16</v>
      </c>
      <c r="K4" s="5">
        <f t="shared" si="0"/>
        <v>38.832999999999998</v>
      </c>
      <c r="L4" s="3">
        <v>4</v>
      </c>
      <c r="M4" s="3">
        <v>5</v>
      </c>
      <c r="N4" s="3">
        <v>4</v>
      </c>
      <c r="O4" s="3" t="s">
        <v>31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9">
        <v>0</v>
      </c>
      <c r="Z4" s="1">
        <f t="shared" si="1"/>
        <v>47.832999999999998</v>
      </c>
      <c r="AA4" s="6">
        <f t="shared" si="2"/>
        <v>51.832999999999998</v>
      </c>
      <c r="AB4" s="3">
        <f t="shared" si="3"/>
        <v>47.832999999999998</v>
      </c>
      <c r="AC4" s="3">
        <f t="shared" si="4"/>
        <v>47.832999999999998</v>
      </c>
      <c r="AD4" s="3">
        <f t="shared" si="5"/>
        <v>47.832999999999998</v>
      </c>
      <c r="AE4" s="3">
        <f t="shared" si="6"/>
        <v>47.832999999999998</v>
      </c>
      <c r="AF4" s="10">
        <f t="shared" si="7"/>
        <v>26</v>
      </c>
      <c r="AG4" s="7">
        <f t="shared" si="8"/>
        <v>11</v>
      </c>
      <c r="AH4" s="8">
        <f t="shared" si="9"/>
        <v>26.916666666666668</v>
      </c>
      <c r="AI4" s="24">
        <f t="shared" si="10"/>
        <v>38.832999999999998</v>
      </c>
      <c r="AJ4" s="25" t="s">
        <v>115</v>
      </c>
      <c r="AK4" s="25" t="s">
        <v>111</v>
      </c>
    </row>
    <row r="5" spans="1:37" ht="15.75" thickBot="1">
      <c r="A5" s="3">
        <v>9</v>
      </c>
      <c r="B5" s="3" t="s">
        <v>39</v>
      </c>
      <c r="C5" s="3" t="s">
        <v>40</v>
      </c>
      <c r="D5" s="3" t="s">
        <v>41</v>
      </c>
      <c r="E5" s="3" t="s">
        <v>42</v>
      </c>
      <c r="F5" s="3">
        <v>612302</v>
      </c>
      <c r="G5" s="3" t="s">
        <v>43</v>
      </c>
      <c r="H5" s="3">
        <v>18</v>
      </c>
      <c r="I5" s="3">
        <v>4</v>
      </c>
      <c r="J5" s="3">
        <v>27</v>
      </c>
      <c r="K5" s="5">
        <f t="shared" si="0"/>
        <v>22.625</v>
      </c>
      <c r="L5" s="3">
        <v>4</v>
      </c>
      <c r="M5" s="3">
        <v>11</v>
      </c>
      <c r="N5" s="3">
        <v>4</v>
      </c>
      <c r="O5" s="3" t="s">
        <v>31</v>
      </c>
      <c r="P5" s="3">
        <v>10</v>
      </c>
      <c r="Q5" s="3" t="s">
        <v>31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9">
        <v>0</v>
      </c>
      <c r="Z5" s="1">
        <f t="shared" si="1"/>
        <v>37.625</v>
      </c>
      <c r="AA5" s="6">
        <f t="shared" si="2"/>
        <v>51.625</v>
      </c>
      <c r="AB5" s="3">
        <f t="shared" si="3"/>
        <v>37.625</v>
      </c>
      <c r="AC5" s="3">
        <f t="shared" si="4"/>
        <v>37.625</v>
      </c>
      <c r="AD5" s="3">
        <f t="shared" si="5"/>
        <v>37.625</v>
      </c>
      <c r="AE5" s="3">
        <f t="shared" si="6"/>
        <v>37.625</v>
      </c>
      <c r="AF5" s="10">
        <f t="shared" si="7"/>
        <v>18</v>
      </c>
      <c r="AG5" s="7">
        <f t="shared" si="8"/>
        <v>5</v>
      </c>
      <c r="AH5" s="8">
        <f t="shared" si="9"/>
        <v>18.416666666666668</v>
      </c>
      <c r="AI5" s="24">
        <f t="shared" si="10"/>
        <v>22.625</v>
      </c>
      <c r="AJ5" s="25" t="s">
        <v>116</v>
      </c>
      <c r="AK5" s="25" t="s">
        <v>111</v>
      </c>
    </row>
    <row r="6" spans="1:37" ht="15.75" thickBot="1">
      <c r="A6" s="3">
        <v>2</v>
      </c>
      <c r="B6" s="3" t="s">
        <v>70</v>
      </c>
      <c r="C6" s="3" t="s">
        <v>32</v>
      </c>
      <c r="D6" s="3" t="s">
        <v>71</v>
      </c>
      <c r="E6" s="3" t="s">
        <v>58</v>
      </c>
      <c r="F6" s="3">
        <v>590184</v>
      </c>
      <c r="G6" s="3" t="s">
        <v>43</v>
      </c>
      <c r="H6" s="3">
        <v>27</v>
      </c>
      <c r="I6" s="3">
        <v>9</v>
      </c>
      <c r="J6" s="3">
        <v>19</v>
      </c>
      <c r="K6" s="5">
        <f t="shared" si="0"/>
        <v>40.665999999999997</v>
      </c>
      <c r="L6" s="3">
        <v>4</v>
      </c>
      <c r="M6" s="3">
        <v>5</v>
      </c>
      <c r="N6" s="3">
        <v>4</v>
      </c>
      <c r="O6" s="3" t="s">
        <v>67</v>
      </c>
      <c r="P6" s="3">
        <v>0</v>
      </c>
      <c r="Q6" s="3"/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9">
        <v>0</v>
      </c>
      <c r="Z6" s="1">
        <f t="shared" si="1"/>
        <v>49.665999999999997</v>
      </c>
      <c r="AA6" s="6">
        <f t="shared" si="2"/>
        <v>49.665999999999997</v>
      </c>
      <c r="AB6" s="3">
        <f t="shared" si="3"/>
        <v>49.665999999999997</v>
      </c>
      <c r="AC6" s="3">
        <f t="shared" si="4"/>
        <v>53.665999999999997</v>
      </c>
      <c r="AD6" s="3">
        <f t="shared" si="5"/>
        <v>49.665999999999997</v>
      </c>
      <c r="AE6" s="3">
        <f t="shared" si="6"/>
        <v>49.665999999999997</v>
      </c>
      <c r="AF6" s="10">
        <f t="shared" si="7"/>
        <v>27</v>
      </c>
      <c r="AG6" s="7">
        <f t="shared" si="8"/>
        <v>10</v>
      </c>
      <c r="AH6" s="8">
        <f t="shared" si="9"/>
        <v>27.833333333333332</v>
      </c>
      <c r="AI6" s="24">
        <f t="shared" si="10"/>
        <v>40.665999999999997</v>
      </c>
      <c r="AJ6" s="28" t="s">
        <v>117</v>
      </c>
      <c r="AK6" s="25" t="s">
        <v>111</v>
      </c>
    </row>
    <row r="7" spans="1:37" ht="15.75" thickBot="1">
      <c r="A7" s="3">
        <v>4</v>
      </c>
      <c r="B7" s="3" t="s">
        <v>92</v>
      </c>
      <c r="C7" s="3" t="s">
        <v>33</v>
      </c>
      <c r="D7" s="3" t="s">
        <v>32</v>
      </c>
      <c r="E7" s="3" t="s">
        <v>86</v>
      </c>
      <c r="F7" s="3">
        <v>576950</v>
      </c>
      <c r="G7" s="3" t="s">
        <v>43</v>
      </c>
      <c r="H7" s="3">
        <v>29</v>
      </c>
      <c r="I7" s="3">
        <v>2</v>
      </c>
      <c r="J7" s="3">
        <v>9</v>
      </c>
      <c r="K7" s="5">
        <f t="shared" si="0"/>
        <v>43.332999999999998</v>
      </c>
      <c r="L7" s="3">
        <v>4</v>
      </c>
      <c r="M7" s="3">
        <v>0</v>
      </c>
      <c r="N7" s="3">
        <v>4</v>
      </c>
      <c r="O7" s="3" t="s">
        <v>52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9">
        <v>0</v>
      </c>
      <c r="Z7" s="1">
        <f t="shared" si="1"/>
        <v>47.332999999999998</v>
      </c>
      <c r="AA7" s="6">
        <f t="shared" si="2"/>
        <v>47.332999999999998</v>
      </c>
      <c r="AB7" s="3">
        <f t="shared" si="3"/>
        <v>51.332999999999998</v>
      </c>
      <c r="AC7" s="3">
        <f t="shared" si="4"/>
        <v>47.332999999999998</v>
      </c>
      <c r="AD7" s="3">
        <f t="shared" si="5"/>
        <v>47.332999999999998</v>
      </c>
      <c r="AE7" s="3">
        <f t="shared" si="6"/>
        <v>47.332999999999998</v>
      </c>
      <c r="AF7" s="10">
        <f t="shared" si="7"/>
        <v>29</v>
      </c>
      <c r="AG7" s="7">
        <f t="shared" si="8"/>
        <v>2</v>
      </c>
      <c r="AH7" s="8">
        <f t="shared" si="9"/>
        <v>29.166666666666668</v>
      </c>
      <c r="AI7" s="24">
        <f t="shared" si="10"/>
        <v>43.332999999999998</v>
      </c>
      <c r="AJ7" s="25" t="s">
        <v>133</v>
      </c>
      <c r="AK7" s="25" t="s">
        <v>111</v>
      </c>
    </row>
    <row r="8" spans="1:37" ht="15.75" thickBot="1">
      <c r="A8" s="3">
        <v>13</v>
      </c>
      <c r="B8" s="3" t="s">
        <v>78</v>
      </c>
      <c r="C8" s="3" t="s">
        <v>34</v>
      </c>
      <c r="D8" s="3" t="s">
        <v>44</v>
      </c>
      <c r="E8" s="3" t="s">
        <v>77</v>
      </c>
      <c r="F8" s="3">
        <v>701210</v>
      </c>
      <c r="G8" s="3" t="s">
        <v>43</v>
      </c>
      <c r="H8" s="3">
        <v>15</v>
      </c>
      <c r="I8" s="3">
        <v>5</v>
      </c>
      <c r="J8" s="3">
        <v>29</v>
      </c>
      <c r="K8" s="5">
        <f t="shared" si="0"/>
        <v>18.25</v>
      </c>
      <c r="L8" s="3">
        <v>4</v>
      </c>
      <c r="M8" s="3">
        <v>11</v>
      </c>
      <c r="N8" s="3">
        <v>4</v>
      </c>
      <c r="O8" s="3" t="s">
        <v>31</v>
      </c>
      <c r="P8" s="3">
        <v>10</v>
      </c>
      <c r="Q8" s="3" t="s">
        <v>31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9">
        <v>0</v>
      </c>
      <c r="Z8" s="1">
        <f t="shared" si="1"/>
        <v>33.25</v>
      </c>
      <c r="AA8" s="6">
        <f t="shared" si="2"/>
        <v>47.25</v>
      </c>
      <c r="AB8" s="3">
        <f t="shared" si="3"/>
        <v>33.25</v>
      </c>
      <c r="AC8" s="3">
        <f t="shared" si="4"/>
        <v>33.25</v>
      </c>
      <c r="AD8" s="3">
        <f t="shared" si="5"/>
        <v>33.25</v>
      </c>
      <c r="AE8" s="3">
        <f t="shared" si="6"/>
        <v>33.25</v>
      </c>
      <c r="AF8" s="10">
        <f t="shared" si="7"/>
        <v>15</v>
      </c>
      <c r="AG8" s="7">
        <f t="shared" si="8"/>
        <v>6</v>
      </c>
      <c r="AH8" s="8">
        <f t="shared" si="9"/>
        <v>15.5</v>
      </c>
      <c r="AI8" s="24">
        <f t="shared" si="10"/>
        <v>18.25</v>
      </c>
      <c r="AJ8" s="25" t="s">
        <v>118</v>
      </c>
      <c r="AK8" s="25" t="s">
        <v>111</v>
      </c>
    </row>
    <row r="9" spans="1:37" ht="15.75" thickBot="1">
      <c r="A9" s="3">
        <v>17</v>
      </c>
      <c r="B9" s="3" t="s">
        <v>90</v>
      </c>
      <c r="C9" s="3" t="s">
        <v>91</v>
      </c>
      <c r="D9" s="3" t="s">
        <v>37</v>
      </c>
      <c r="E9" s="3" t="s">
        <v>53</v>
      </c>
      <c r="F9" s="3">
        <v>612356</v>
      </c>
      <c r="G9" s="3" t="s">
        <v>43</v>
      </c>
      <c r="H9" s="3">
        <v>18</v>
      </c>
      <c r="I9" s="3">
        <v>3</v>
      </c>
      <c r="J9" s="3">
        <v>5</v>
      </c>
      <c r="K9" s="5">
        <f t="shared" si="0"/>
        <v>22.375</v>
      </c>
      <c r="L9" s="3">
        <v>4</v>
      </c>
      <c r="M9" s="3">
        <v>5</v>
      </c>
      <c r="N9" s="3">
        <v>4</v>
      </c>
      <c r="O9" s="3" t="s">
        <v>31</v>
      </c>
      <c r="P9" s="3">
        <v>10</v>
      </c>
      <c r="Q9" s="3" t="s">
        <v>31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9">
        <v>0</v>
      </c>
      <c r="Z9" s="1">
        <f t="shared" si="1"/>
        <v>31.375</v>
      </c>
      <c r="AA9" s="6">
        <f t="shared" si="2"/>
        <v>45.375</v>
      </c>
      <c r="AB9" s="3">
        <f t="shared" si="3"/>
        <v>31.375</v>
      </c>
      <c r="AC9" s="3">
        <f t="shared" si="4"/>
        <v>31.375</v>
      </c>
      <c r="AD9" s="3">
        <f t="shared" si="5"/>
        <v>31.375</v>
      </c>
      <c r="AE9" s="3">
        <f t="shared" si="6"/>
        <v>31.375</v>
      </c>
      <c r="AF9" s="10">
        <f t="shared" si="7"/>
        <v>18</v>
      </c>
      <c r="AG9" s="7">
        <f t="shared" si="8"/>
        <v>3</v>
      </c>
      <c r="AH9" s="8">
        <f t="shared" si="9"/>
        <v>18.25</v>
      </c>
      <c r="AI9" s="24">
        <f t="shared" si="10"/>
        <v>22.375</v>
      </c>
      <c r="AJ9" s="25" t="s">
        <v>135</v>
      </c>
      <c r="AK9" s="25" t="s">
        <v>111</v>
      </c>
    </row>
    <row r="10" spans="1:37" ht="15.75" thickBot="1">
      <c r="A10" s="3">
        <v>20</v>
      </c>
      <c r="B10" s="3" t="s">
        <v>72</v>
      </c>
      <c r="C10" s="3" t="s">
        <v>73</v>
      </c>
      <c r="D10" s="3" t="s">
        <v>34</v>
      </c>
      <c r="E10" s="3" t="s">
        <v>74</v>
      </c>
      <c r="F10" s="3">
        <v>615906</v>
      </c>
      <c r="G10" s="3" t="s">
        <v>43</v>
      </c>
      <c r="H10" s="3">
        <v>17</v>
      </c>
      <c r="I10" s="3">
        <v>9</v>
      </c>
      <c r="J10" s="3">
        <v>19</v>
      </c>
      <c r="K10" s="5">
        <f t="shared" si="0"/>
        <v>21.75</v>
      </c>
      <c r="L10" s="3">
        <v>4</v>
      </c>
      <c r="M10" s="3">
        <v>5</v>
      </c>
      <c r="N10" s="3">
        <v>4</v>
      </c>
      <c r="O10" s="3" t="s">
        <v>31</v>
      </c>
      <c r="P10" s="3">
        <v>10</v>
      </c>
      <c r="Q10" s="3" t="s">
        <v>31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9">
        <v>0</v>
      </c>
      <c r="Z10" s="1">
        <f t="shared" si="1"/>
        <v>30.75</v>
      </c>
      <c r="AA10" s="6">
        <f t="shared" si="2"/>
        <v>44.75</v>
      </c>
      <c r="AB10" s="3">
        <f t="shared" si="3"/>
        <v>30.75</v>
      </c>
      <c r="AC10" s="3">
        <f t="shared" si="4"/>
        <v>30.75</v>
      </c>
      <c r="AD10" s="3">
        <f t="shared" si="5"/>
        <v>30.75</v>
      </c>
      <c r="AE10" s="3">
        <f t="shared" si="6"/>
        <v>30.75</v>
      </c>
      <c r="AF10" s="10">
        <f t="shared" si="7"/>
        <v>17</v>
      </c>
      <c r="AG10" s="7">
        <f t="shared" si="8"/>
        <v>10</v>
      </c>
      <c r="AH10" s="8">
        <f t="shared" si="9"/>
        <v>17.833333333333332</v>
      </c>
      <c r="AI10" s="24">
        <f t="shared" si="10"/>
        <v>21.75</v>
      </c>
      <c r="AJ10" s="25" t="s">
        <v>113</v>
      </c>
      <c r="AK10" s="25" t="s">
        <v>111</v>
      </c>
    </row>
    <row r="11" spans="1:37" ht="15.75" thickBot="1">
      <c r="A11" s="3">
        <v>21</v>
      </c>
      <c r="B11" s="3" t="s">
        <v>98</v>
      </c>
      <c r="C11" s="3" t="s">
        <v>56</v>
      </c>
      <c r="D11" s="3"/>
      <c r="E11" s="3" t="s">
        <v>97</v>
      </c>
      <c r="F11" s="3">
        <v>619795</v>
      </c>
      <c r="G11" s="3" t="s">
        <v>43</v>
      </c>
      <c r="H11" s="3">
        <v>17</v>
      </c>
      <c r="I11" s="3">
        <v>1</v>
      </c>
      <c r="J11" s="3">
        <v>23</v>
      </c>
      <c r="K11" s="5">
        <f t="shared" si="0"/>
        <v>20.75</v>
      </c>
      <c r="L11" s="3">
        <v>4</v>
      </c>
      <c r="M11" s="3">
        <v>5</v>
      </c>
      <c r="N11" s="3">
        <v>4</v>
      </c>
      <c r="O11" s="3" t="s">
        <v>31</v>
      </c>
      <c r="P11" s="3">
        <v>10</v>
      </c>
      <c r="Q11" s="3" t="s">
        <v>31</v>
      </c>
      <c r="R11" s="3"/>
      <c r="S11" s="3"/>
      <c r="T11" s="3"/>
      <c r="U11" s="3"/>
      <c r="V11" s="3"/>
      <c r="W11" s="3"/>
      <c r="X11" s="3">
        <v>0</v>
      </c>
      <c r="Y11" s="9">
        <v>0</v>
      </c>
      <c r="Z11" s="1">
        <f t="shared" si="1"/>
        <v>29.75</v>
      </c>
      <c r="AA11" s="6">
        <f t="shared" si="2"/>
        <v>43.75</v>
      </c>
      <c r="AB11" s="3">
        <f t="shared" si="3"/>
        <v>29.75</v>
      </c>
      <c r="AC11" s="3">
        <f t="shared" si="4"/>
        <v>29.75</v>
      </c>
      <c r="AD11" s="3">
        <f t="shared" si="5"/>
        <v>29.75</v>
      </c>
      <c r="AE11" s="3">
        <f t="shared" si="6"/>
        <v>29.75</v>
      </c>
      <c r="AF11" s="10">
        <f t="shared" si="7"/>
        <v>17</v>
      </c>
      <c r="AG11" s="7">
        <f t="shared" si="8"/>
        <v>2</v>
      </c>
      <c r="AH11" s="8">
        <f t="shared" si="9"/>
        <v>17.166666666666668</v>
      </c>
      <c r="AI11" s="24">
        <f t="shared" si="10"/>
        <v>20.75</v>
      </c>
      <c r="AJ11" s="25" t="s">
        <v>119</v>
      </c>
      <c r="AK11" s="25" t="s">
        <v>111</v>
      </c>
    </row>
    <row r="12" spans="1:37" ht="15.75" thickBot="1">
      <c r="A12" s="3">
        <v>7</v>
      </c>
      <c r="B12" s="3" t="s">
        <v>89</v>
      </c>
      <c r="C12" s="3" t="s">
        <v>73</v>
      </c>
      <c r="D12" s="3" t="s">
        <v>60</v>
      </c>
      <c r="E12" s="3" t="s">
        <v>83</v>
      </c>
      <c r="F12" s="3">
        <v>609306</v>
      </c>
      <c r="G12" s="3" t="s">
        <v>43</v>
      </c>
      <c r="H12" s="3">
        <v>19</v>
      </c>
      <c r="I12" s="3">
        <v>7</v>
      </c>
      <c r="J12" s="3">
        <v>8</v>
      </c>
      <c r="K12" s="5">
        <f t="shared" si="0"/>
        <v>24.375</v>
      </c>
      <c r="L12" s="3">
        <v>4</v>
      </c>
      <c r="M12" s="3">
        <v>11</v>
      </c>
      <c r="N12" s="3">
        <v>4</v>
      </c>
      <c r="O12" s="3" t="s">
        <v>31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9">
        <v>0</v>
      </c>
      <c r="Z12" s="1">
        <f t="shared" si="1"/>
        <v>39.375</v>
      </c>
      <c r="AA12" s="6">
        <f t="shared" si="2"/>
        <v>43.375</v>
      </c>
      <c r="AB12" s="3">
        <f t="shared" si="3"/>
        <v>39.375</v>
      </c>
      <c r="AC12" s="3">
        <f t="shared" si="4"/>
        <v>39.375</v>
      </c>
      <c r="AD12" s="3">
        <f t="shared" si="5"/>
        <v>39.375</v>
      </c>
      <c r="AE12" s="3">
        <f t="shared" si="6"/>
        <v>39.375</v>
      </c>
      <c r="AF12" s="10">
        <f t="shared" si="7"/>
        <v>19</v>
      </c>
      <c r="AG12" s="7">
        <f t="shared" si="8"/>
        <v>7</v>
      </c>
      <c r="AH12" s="8">
        <f t="shared" si="9"/>
        <v>19.583333333333332</v>
      </c>
      <c r="AI12" s="24">
        <f t="shared" si="10"/>
        <v>24.375</v>
      </c>
      <c r="AJ12" s="25" t="s">
        <v>120</v>
      </c>
      <c r="AK12" s="25" t="s">
        <v>111</v>
      </c>
    </row>
    <row r="13" spans="1:37" ht="15.75" thickBot="1">
      <c r="A13" s="3">
        <v>11</v>
      </c>
      <c r="B13" s="3" t="s">
        <v>81</v>
      </c>
      <c r="C13" s="3" t="s">
        <v>68</v>
      </c>
      <c r="D13" s="3" t="s">
        <v>60</v>
      </c>
      <c r="E13" s="3" t="s">
        <v>82</v>
      </c>
      <c r="F13" s="3">
        <v>619929</v>
      </c>
      <c r="G13" s="3" t="s">
        <v>43</v>
      </c>
      <c r="H13" s="3">
        <v>14</v>
      </c>
      <c r="I13" s="3">
        <v>5</v>
      </c>
      <c r="J13" s="3">
        <v>20</v>
      </c>
      <c r="K13" s="5">
        <f t="shared" si="0"/>
        <v>16.75</v>
      </c>
      <c r="L13" s="3">
        <v>4</v>
      </c>
      <c r="M13" s="3">
        <v>11</v>
      </c>
      <c r="N13" s="3">
        <v>4</v>
      </c>
      <c r="O13" s="3" t="s">
        <v>31</v>
      </c>
      <c r="P13" s="3">
        <v>10</v>
      </c>
      <c r="Q13" s="3" t="s">
        <v>52</v>
      </c>
      <c r="R13" s="3">
        <v>0</v>
      </c>
      <c r="S13" s="3">
        <v>0</v>
      </c>
      <c r="T13" s="3">
        <v>0</v>
      </c>
      <c r="U13" s="3">
        <v>5</v>
      </c>
      <c r="V13" s="3">
        <v>0</v>
      </c>
      <c r="W13" s="3">
        <v>0</v>
      </c>
      <c r="X13" s="3">
        <v>0</v>
      </c>
      <c r="Y13" s="9">
        <v>0</v>
      </c>
      <c r="Z13" s="1">
        <f t="shared" si="1"/>
        <v>36.75</v>
      </c>
      <c r="AA13" s="6">
        <f t="shared" si="2"/>
        <v>40.75</v>
      </c>
      <c r="AB13" s="3">
        <f t="shared" si="3"/>
        <v>46.75</v>
      </c>
      <c r="AC13" s="3">
        <f t="shared" si="4"/>
        <v>36.75</v>
      </c>
      <c r="AD13" s="3">
        <f t="shared" si="5"/>
        <v>36.75</v>
      </c>
      <c r="AE13" s="3">
        <f t="shared" si="6"/>
        <v>36.75</v>
      </c>
      <c r="AF13" s="10">
        <f t="shared" si="7"/>
        <v>14</v>
      </c>
      <c r="AG13" s="7">
        <f t="shared" si="8"/>
        <v>6</v>
      </c>
      <c r="AH13" s="8">
        <f t="shared" si="9"/>
        <v>14.5</v>
      </c>
      <c r="AI13" s="24">
        <f t="shared" si="10"/>
        <v>16.75</v>
      </c>
      <c r="AJ13" s="25" t="s">
        <v>121</v>
      </c>
      <c r="AK13" s="25" t="s">
        <v>111</v>
      </c>
    </row>
    <row r="14" spans="1:37" ht="15.75" thickBot="1">
      <c r="A14" s="3">
        <v>8</v>
      </c>
      <c r="B14" s="3" t="s">
        <v>96</v>
      </c>
      <c r="C14" s="3" t="s">
        <v>35</v>
      </c>
      <c r="D14" s="3" t="s">
        <v>95</v>
      </c>
      <c r="E14" s="3" t="s">
        <v>88</v>
      </c>
      <c r="F14" s="3">
        <v>609428</v>
      </c>
      <c r="G14" s="3" t="s">
        <v>43</v>
      </c>
      <c r="H14" s="3">
        <v>19</v>
      </c>
      <c r="I14" s="3">
        <v>0</v>
      </c>
      <c r="J14" s="3">
        <v>20</v>
      </c>
      <c r="K14" s="5">
        <f t="shared" si="0"/>
        <v>23.625</v>
      </c>
      <c r="L14" s="3">
        <v>4</v>
      </c>
      <c r="M14" s="3">
        <v>11</v>
      </c>
      <c r="N14" s="3">
        <v>4</v>
      </c>
      <c r="O14" s="3" t="s">
        <v>52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9">
        <v>0</v>
      </c>
      <c r="Z14" s="1">
        <f t="shared" si="1"/>
        <v>38.625</v>
      </c>
      <c r="AA14" s="6">
        <f t="shared" si="2"/>
        <v>38.625</v>
      </c>
      <c r="AB14" s="3">
        <f t="shared" si="3"/>
        <v>42.625</v>
      </c>
      <c r="AC14" s="3">
        <f t="shared" si="4"/>
        <v>38.625</v>
      </c>
      <c r="AD14" s="3">
        <f t="shared" si="5"/>
        <v>38.625</v>
      </c>
      <c r="AE14" s="3">
        <f t="shared" si="6"/>
        <v>38.625</v>
      </c>
      <c r="AF14" s="10">
        <f t="shared" si="7"/>
        <v>19</v>
      </c>
      <c r="AG14" s="7">
        <f t="shared" si="8"/>
        <v>1</v>
      </c>
      <c r="AH14" s="8">
        <f t="shared" si="9"/>
        <v>19.083333333333332</v>
      </c>
      <c r="AI14" s="24">
        <f t="shared" si="10"/>
        <v>23.625</v>
      </c>
      <c r="AJ14" s="25" t="s">
        <v>130</v>
      </c>
      <c r="AK14" s="25" t="s">
        <v>111</v>
      </c>
    </row>
    <row r="15" spans="1:37" ht="15.75" thickBot="1">
      <c r="A15" s="3">
        <v>12</v>
      </c>
      <c r="B15" s="3" t="s">
        <v>69</v>
      </c>
      <c r="C15" s="3" t="s">
        <v>33</v>
      </c>
      <c r="D15" s="3" t="s">
        <v>37</v>
      </c>
      <c r="E15" s="3" t="s">
        <v>55</v>
      </c>
      <c r="F15" s="3">
        <v>592582</v>
      </c>
      <c r="G15" s="3" t="s">
        <v>43</v>
      </c>
      <c r="H15" s="3">
        <v>22</v>
      </c>
      <c r="I15" s="3">
        <v>4</v>
      </c>
      <c r="J15" s="3">
        <v>28</v>
      </c>
      <c r="K15" s="5">
        <f t="shared" si="0"/>
        <v>29.832999999999998</v>
      </c>
      <c r="L15" s="3">
        <v>4</v>
      </c>
      <c r="M15" s="3">
        <v>0</v>
      </c>
      <c r="N15" s="3">
        <v>4</v>
      </c>
      <c r="O15" s="3" t="s">
        <v>31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9">
        <v>0</v>
      </c>
      <c r="Z15" s="1">
        <f t="shared" si="1"/>
        <v>33.832999999999998</v>
      </c>
      <c r="AA15" s="6">
        <f t="shared" si="2"/>
        <v>37.832999999999998</v>
      </c>
      <c r="AB15" s="3">
        <f t="shared" si="3"/>
        <v>33.832999999999998</v>
      </c>
      <c r="AC15" s="3">
        <f t="shared" si="4"/>
        <v>33.832999999999998</v>
      </c>
      <c r="AD15" s="3">
        <f t="shared" si="5"/>
        <v>33.832999999999998</v>
      </c>
      <c r="AE15" s="3">
        <f t="shared" si="6"/>
        <v>33.832999999999998</v>
      </c>
      <c r="AF15" s="10">
        <f t="shared" si="7"/>
        <v>22</v>
      </c>
      <c r="AG15" s="7">
        <f t="shared" si="8"/>
        <v>5</v>
      </c>
      <c r="AH15" s="8">
        <f t="shared" si="9"/>
        <v>22.416666666666668</v>
      </c>
      <c r="AI15" s="24">
        <f t="shared" si="10"/>
        <v>29.832999999999998</v>
      </c>
      <c r="AJ15" s="25" t="s">
        <v>122</v>
      </c>
      <c r="AK15" s="25" t="s">
        <v>111</v>
      </c>
    </row>
    <row r="16" spans="1:37" ht="15.75" thickBot="1">
      <c r="A16" s="3">
        <v>15</v>
      </c>
      <c r="B16" s="3" t="s">
        <v>93</v>
      </c>
      <c r="C16" s="3" t="s">
        <v>57</v>
      </c>
      <c r="D16" s="3" t="s">
        <v>38</v>
      </c>
      <c r="E16" s="3" t="s">
        <v>94</v>
      </c>
      <c r="F16" s="3">
        <v>597353</v>
      </c>
      <c r="G16" s="3" t="s">
        <v>43</v>
      </c>
      <c r="H16" s="3">
        <v>23</v>
      </c>
      <c r="I16" s="3">
        <v>5</v>
      </c>
      <c r="J16" s="3">
        <v>1</v>
      </c>
      <c r="K16" s="5">
        <f t="shared" si="0"/>
        <v>31.832999999999998</v>
      </c>
      <c r="L16" s="3">
        <v>0</v>
      </c>
      <c r="M16" s="3">
        <v>0</v>
      </c>
      <c r="N16" s="3">
        <v>4</v>
      </c>
      <c r="O16" s="3" t="s">
        <v>31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/>
      <c r="X16" s="3">
        <v>0</v>
      </c>
      <c r="Y16" s="9"/>
      <c r="Z16" s="1">
        <f t="shared" si="1"/>
        <v>31.832999999999998</v>
      </c>
      <c r="AA16" s="6">
        <f t="shared" si="2"/>
        <v>35.832999999999998</v>
      </c>
      <c r="AB16" s="3">
        <f t="shared" si="3"/>
        <v>31.832999999999998</v>
      </c>
      <c r="AC16" s="3">
        <f t="shared" si="4"/>
        <v>31.832999999999998</v>
      </c>
      <c r="AD16" s="3">
        <f t="shared" si="5"/>
        <v>31.832999999999998</v>
      </c>
      <c r="AE16" s="3">
        <f t="shared" si="6"/>
        <v>31.832999999999998</v>
      </c>
      <c r="AF16" s="10">
        <f t="shared" si="7"/>
        <v>23</v>
      </c>
      <c r="AG16" s="7">
        <f t="shared" si="8"/>
        <v>5</v>
      </c>
      <c r="AH16" s="8">
        <f t="shared" si="9"/>
        <v>23.416666666666668</v>
      </c>
      <c r="AI16" s="24">
        <f t="shared" si="10"/>
        <v>31.832999999999998</v>
      </c>
      <c r="AJ16" s="25" t="s">
        <v>135</v>
      </c>
      <c r="AK16" s="25" t="s">
        <v>111</v>
      </c>
    </row>
    <row r="17" spans="1:37" ht="15.75" thickBot="1">
      <c r="A17" s="3">
        <v>22</v>
      </c>
      <c r="B17" s="3" t="s">
        <v>76</v>
      </c>
      <c r="C17" s="3" t="s">
        <v>37</v>
      </c>
      <c r="D17" s="3" t="s">
        <v>35</v>
      </c>
      <c r="E17" s="3" t="s">
        <v>47</v>
      </c>
      <c r="F17" s="3">
        <v>704867</v>
      </c>
      <c r="G17" s="3" t="s">
        <v>43</v>
      </c>
      <c r="H17" s="3">
        <v>6</v>
      </c>
      <c r="I17" s="3">
        <v>0</v>
      </c>
      <c r="J17" s="3">
        <v>20</v>
      </c>
      <c r="K17" s="5">
        <f t="shared" si="0"/>
        <v>6.0830000000000002</v>
      </c>
      <c r="L17" s="3">
        <v>4</v>
      </c>
      <c r="M17" s="3">
        <v>19</v>
      </c>
      <c r="N17" s="3">
        <v>4</v>
      </c>
      <c r="O17" s="3" t="s">
        <v>31</v>
      </c>
      <c r="P17" s="3">
        <v>0</v>
      </c>
      <c r="Q17" s="3">
        <v>0</v>
      </c>
      <c r="R17" s="3">
        <v>0</v>
      </c>
      <c r="S17" s="3">
        <v>0</v>
      </c>
      <c r="T17" s="3"/>
      <c r="U17" s="3">
        <v>0</v>
      </c>
      <c r="V17" s="3">
        <v>0</v>
      </c>
      <c r="W17" s="3">
        <v>0</v>
      </c>
      <c r="X17" s="3">
        <v>0</v>
      </c>
      <c r="Y17" s="9">
        <v>0</v>
      </c>
      <c r="Z17" s="1">
        <f t="shared" si="1"/>
        <v>29.082999999999998</v>
      </c>
      <c r="AA17" s="6">
        <f t="shared" si="2"/>
        <v>33.082999999999998</v>
      </c>
      <c r="AB17" s="3">
        <f t="shared" si="3"/>
        <v>29.082999999999998</v>
      </c>
      <c r="AC17" s="3">
        <f t="shared" si="4"/>
        <v>29.082999999999998</v>
      </c>
      <c r="AD17" s="3">
        <f t="shared" si="5"/>
        <v>29.082999999999998</v>
      </c>
      <c r="AE17" s="3">
        <f t="shared" si="6"/>
        <v>29.082999999999998</v>
      </c>
      <c r="AF17" s="10">
        <f t="shared" si="7"/>
        <v>6</v>
      </c>
      <c r="AG17" s="7">
        <f t="shared" si="8"/>
        <v>1</v>
      </c>
      <c r="AH17" s="8">
        <f t="shared" si="9"/>
        <v>6.083333333333333</v>
      </c>
      <c r="AI17" s="24">
        <f t="shared" si="10"/>
        <v>6.0830000000000002</v>
      </c>
      <c r="AJ17" s="25" t="s">
        <v>123</v>
      </c>
      <c r="AK17" s="25" t="s">
        <v>111</v>
      </c>
    </row>
    <row r="18" spans="1:37" ht="15.75" thickBot="1">
      <c r="A18" s="3">
        <v>16</v>
      </c>
      <c r="B18" s="3" t="s">
        <v>87</v>
      </c>
      <c r="C18" s="3" t="s">
        <v>59</v>
      </c>
      <c r="D18" s="3" t="s">
        <v>30</v>
      </c>
      <c r="E18" s="3" t="s">
        <v>54</v>
      </c>
      <c r="F18" s="3">
        <v>619784</v>
      </c>
      <c r="G18" s="3" t="s">
        <v>43</v>
      </c>
      <c r="H18" s="3">
        <v>17</v>
      </c>
      <c r="I18" s="3">
        <v>2</v>
      </c>
      <c r="J18" s="3">
        <v>9</v>
      </c>
      <c r="K18" s="5">
        <f t="shared" si="0"/>
        <v>20.75</v>
      </c>
      <c r="L18" s="3">
        <v>6</v>
      </c>
      <c r="M18" s="3">
        <v>5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9">
        <v>0</v>
      </c>
      <c r="Z18" s="1">
        <f t="shared" si="1"/>
        <v>31.75</v>
      </c>
      <c r="AA18" s="6">
        <f t="shared" si="2"/>
        <v>31.75</v>
      </c>
      <c r="AB18" s="3">
        <f t="shared" si="3"/>
        <v>31.75</v>
      </c>
      <c r="AC18" s="3">
        <f t="shared" si="4"/>
        <v>31.75</v>
      </c>
      <c r="AD18" s="3">
        <f t="shared" si="5"/>
        <v>31.75</v>
      </c>
      <c r="AE18" s="3">
        <f t="shared" si="6"/>
        <v>31.75</v>
      </c>
      <c r="AF18" s="10">
        <f t="shared" si="7"/>
        <v>17</v>
      </c>
      <c r="AG18" s="7">
        <f t="shared" si="8"/>
        <v>2</v>
      </c>
      <c r="AH18" s="8">
        <f t="shared" si="9"/>
        <v>17.166666666666668</v>
      </c>
      <c r="AI18" s="24">
        <f t="shared" si="10"/>
        <v>20.75</v>
      </c>
      <c r="AJ18" s="25" t="s">
        <v>124</v>
      </c>
      <c r="AK18" s="25" t="s">
        <v>111</v>
      </c>
    </row>
    <row r="19" spans="1:37" ht="15.75" thickBot="1">
      <c r="A19" s="3">
        <v>24</v>
      </c>
      <c r="B19" s="3" t="s">
        <v>48</v>
      </c>
      <c r="C19" s="3" t="s">
        <v>37</v>
      </c>
      <c r="D19" s="3" t="s">
        <v>49</v>
      </c>
      <c r="E19" s="3" t="s">
        <v>50</v>
      </c>
      <c r="F19" s="3">
        <v>619864</v>
      </c>
      <c r="G19" s="3" t="s">
        <v>43</v>
      </c>
      <c r="H19" s="3">
        <v>15</v>
      </c>
      <c r="I19" s="3">
        <v>4</v>
      </c>
      <c r="J19" s="3">
        <v>23</v>
      </c>
      <c r="K19" s="5">
        <f t="shared" si="0"/>
        <v>18.125</v>
      </c>
      <c r="L19" s="3">
        <v>4</v>
      </c>
      <c r="M19" s="3">
        <v>5</v>
      </c>
      <c r="N19" s="3">
        <v>4</v>
      </c>
      <c r="O19" s="3" t="s">
        <v>31</v>
      </c>
      <c r="P19" s="3">
        <v>10</v>
      </c>
      <c r="Q19" s="3" t="s">
        <v>51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9">
        <v>0</v>
      </c>
      <c r="Z19" s="1">
        <f t="shared" si="1"/>
        <v>27.125</v>
      </c>
      <c r="AA19" s="6">
        <f t="shared" si="2"/>
        <v>31.125</v>
      </c>
      <c r="AB19" s="3">
        <f t="shared" si="3"/>
        <v>27.125</v>
      </c>
      <c r="AC19" s="3">
        <f t="shared" si="4"/>
        <v>27.125</v>
      </c>
      <c r="AD19" s="3">
        <f t="shared" si="5"/>
        <v>37.125</v>
      </c>
      <c r="AE19" s="3">
        <f t="shared" si="6"/>
        <v>27.125</v>
      </c>
      <c r="AF19" s="10">
        <f t="shared" si="7"/>
        <v>15</v>
      </c>
      <c r="AG19" s="7">
        <f t="shared" si="8"/>
        <v>5</v>
      </c>
      <c r="AH19" s="8">
        <f t="shared" si="9"/>
        <v>15.416666666666666</v>
      </c>
      <c r="AI19" s="24">
        <f t="shared" si="10"/>
        <v>18.125</v>
      </c>
      <c r="AJ19" s="25" t="s">
        <v>125</v>
      </c>
      <c r="AK19" s="25" t="s">
        <v>111</v>
      </c>
    </row>
    <row r="20" spans="1:37" ht="15.75" thickBot="1">
      <c r="A20" s="3">
        <v>19</v>
      </c>
      <c r="B20" s="3" t="s">
        <v>104</v>
      </c>
      <c r="C20" s="3" t="s">
        <v>105</v>
      </c>
      <c r="D20" s="3"/>
      <c r="E20" s="3" t="s">
        <v>97</v>
      </c>
      <c r="F20" s="3">
        <v>214622</v>
      </c>
      <c r="G20" s="3" t="s">
        <v>43</v>
      </c>
      <c r="H20" s="3">
        <v>14</v>
      </c>
      <c r="I20" s="3">
        <v>0</v>
      </c>
      <c r="J20" s="3">
        <v>1</v>
      </c>
      <c r="K20" s="5">
        <f t="shared" si="0"/>
        <v>16</v>
      </c>
      <c r="L20" s="3">
        <v>4</v>
      </c>
      <c r="M20" s="3">
        <v>11</v>
      </c>
      <c r="N20" s="3">
        <v>0</v>
      </c>
      <c r="O20" s="3"/>
      <c r="P20" s="3">
        <v>0</v>
      </c>
      <c r="Q20" s="3"/>
      <c r="R20" s="3"/>
      <c r="S20" s="3"/>
      <c r="T20" s="3"/>
      <c r="U20" s="3"/>
      <c r="V20" s="3"/>
      <c r="W20" s="3"/>
      <c r="X20" s="3">
        <v>0</v>
      </c>
      <c r="Y20" s="9">
        <v>0</v>
      </c>
      <c r="Z20" s="1">
        <f t="shared" si="1"/>
        <v>31</v>
      </c>
      <c r="AA20" s="6">
        <f t="shared" si="2"/>
        <v>31</v>
      </c>
      <c r="AB20" s="3">
        <f t="shared" si="3"/>
        <v>31</v>
      </c>
      <c r="AC20" s="3">
        <f t="shared" si="4"/>
        <v>31</v>
      </c>
      <c r="AD20" s="3">
        <f t="shared" si="5"/>
        <v>31</v>
      </c>
      <c r="AE20" s="3">
        <f t="shared" si="6"/>
        <v>31</v>
      </c>
      <c r="AF20" s="10">
        <f t="shared" si="7"/>
        <v>14</v>
      </c>
      <c r="AG20" s="7">
        <f t="shared" si="8"/>
        <v>0</v>
      </c>
      <c r="AH20" s="8">
        <f t="shared" si="9"/>
        <v>14</v>
      </c>
      <c r="AI20" s="24">
        <f t="shared" si="10"/>
        <v>16</v>
      </c>
      <c r="AJ20" s="25" t="s">
        <v>134</v>
      </c>
      <c r="AK20" s="25" t="s">
        <v>111</v>
      </c>
    </row>
    <row r="21" spans="1:37" ht="15.75" thickBot="1">
      <c r="A21" s="3">
        <v>28</v>
      </c>
      <c r="B21" s="3" t="s">
        <v>61</v>
      </c>
      <c r="C21" s="3" t="s">
        <v>62</v>
      </c>
      <c r="D21" s="3" t="s">
        <v>63</v>
      </c>
      <c r="E21" s="3" t="s">
        <v>64</v>
      </c>
      <c r="F21" s="3">
        <v>619819</v>
      </c>
      <c r="G21" s="3" t="s">
        <v>43</v>
      </c>
      <c r="H21" s="3">
        <v>16</v>
      </c>
      <c r="I21" s="3">
        <v>8</v>
      </c>
      <c r="J21" s="3">
        <v>12</v>
      </c>
      <c r="K21" s="5">
        <f t="shared" si="0"/>
        <v>20</v>
      </c>
      <c r="L21" s="3">
        <v>0</v>
      </c>
      <c r="M21" s="3">
        <v>0</v>
      </c>
      <c r="N21" s="3">
        <v>4</v>
      </c>
      <c r="O21" s="3" t="s">
        <v>31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9">
        <v>0</v>
      </c>
      <c r="Z21" s="1">
        <f t="shared" si="1"/>
        <v>20</v>
      </c>
      <c r="AA21" s="6">
        <f t="shared" si="2"/>
        <v>24</v>
      </c>
      <c r="AB21" s="3">
        <f t="shared" si="3"/>
        <v>20</v>
      </c>
      <c r="AC21" s="3">
        <f t="shared" si="4"/>
        <v>20</v>
      </c>
      <c r="AD21" s="3">
        <f t="shared" si="5"/>
        <v>20</v>
      </c>
      <c r="AE21" s="3">
        <f t="shared" si="6"/>
        <v>20</v>
      </c>
      <c r="AF21" s="10">
        <f t="shared" si="7"/>
        <v>16</v>
      </c>
      <c r="AG21" s="7">
        <f t="shared" si="8"/>
        <v>8</v>
      </c>
      <c r="AH21" s="8">
        <f t="shared" si="9"/>
        <v>16.666666666666668</v>
      </c>
      <c r="AI21" s="24">
        <f t="shared" si="10"/>
        <v>20</v>
      </c>
      <c r="AJ21" s="25" t="s">
        <v>126</v>
      </c>
      <c r="AK21" s="25" t="s">
        <v>111</v>
      </c>
    </row>
    <row r="22" spans="1:37" ht="15.75" thickBot="1">
      <c r="A22" s="3">
        <v>26</v>
      </c>
      <c r="B22" s="3" t="s">
        <v>99</v>
      </c>
      <c r="C22" s="3" t="s">
        <v>46</v>
      </c>
      <c r="D22" s="3"/>
      <c r="E22" s="3" t="s">
        <v>97</v>
      </c>
      <c r="F22" s="3">
        <v>190556</v>
      </c>
      <c r="G22" s="3" t="s">
        <v>43</v>
      </c>
      <c r="H22" s="3">
        <v>19</v>
      </c>
      <c r="I22" s="3">
        <v>0</v>
      </c>
      <c r="J22" s="3">
        <v>1</v>
      </c>
      <c r="K22" s="5">
        <f t="shared" si="0"/>
        <v>23.5</v>
      </c>
      <c r="L22" s="3">
        <v>0</v>
      </c>
      <c r="M22" s="3">
        <v>0</v>
      </c>
      <c r="N22" s="3">
        <v>0</v>
      </c>
      <c r="O22" s="3"/>
      <c r="P22" s="3">
        <v>0</v>
      </c>
      <c r="Q22" s="3"/>
      <c r="R22" s="3"/>
      <c r="S22" s="3"/>
      <c r="T22" s="3"/>
      <c r="U22" s="3"/>
      <c r="V22" s="3"/>
      <c r="W22" s="3"/>
      <c r="X22" s="3">
        <v>0</v>
      </c>
      <c r="Y22" s="9">
        <v>0</v>
      </c>
      <c r="Z22" s="1">
        <f t="shared" si="1"/>
        <v>23.5</v>
      </c>
      <c r="AA22" s="6">
        <f t="shared" si="2"/>
        <v>23.5</v>
      </c>
      <c r="AB22" s="3">
        <f t="shared" si="3"/>
        <v>23.5</v>
      </c>
      <c r="AC22" s="3">
        <f t="shared" si="4"/>
        <v>23.5</v>
      </c>
      <c r="AD22" s="3">
        <f t="shared" si="5"/>
        <v>23.5</v>
      </c>
      <c r="AE22" s="3">
        <f t="shared" si="6"/>
        <v>23.5</v>
      </c>
      <c r="AF22" s="10">
        <f t="shared" si="7"/>
        <v>19</v>
      </c>
      <c r="AG22" s="7">
        <f t="shared" si="8"/>
        <v>0</v>
      </c>
      <c r="AH22" s="8">
        <f t="shared" si="9"/>
        <v>19</v>
      </c>
      <c r="AI22" s="24">
        <f t="shared" si="10"/>
        <v>23.5</v>
      </c>
      <c r="AJ22" s="25" t="s">
        <v>132</v>
      </c>
      <c r="AK22" s="25" t="s">
        <v>111</v>
      </c>
    </row>
    <row r="23" spans="1:37" ht="15.75" thickBot="1">
      <c r="A23" s="3">
        <v>27</v>
      </c>
      <c r="B23" s="3" t="s">
        <v>101</v>
      </c>
      <c r="C23" s="3" t="s">
        <v>33</v>
      </c>
      <c r="D23" s="3"/>
      <c r="E23" s="3" t="s">
        <v>97</v>
      </c>
      <c r="F23" s="3">
        <v>228042</v>
      </c>
      <c r="G23" s="3" t="s">
        <v>43</v>
      </c>
      <c r="H23" s="3">
        <v>11</v>
      </c>
      <c r="I23" s="3">
        <v>6</v>
      </c>
      <c r="J23" s="3">
        <v>2</v>
      </c>
      <c r="K23" s="5">
        <f t="shared" si="0"/>
        <v>12.25</v>
      </c>
      <c r="L23" s="3">
        <v>4</v>
      </c>
      <c r="M23" s="3">
        <v>5</v>
      </c>
      <c r="N23" s="3">
        <v>0</v>
      </c>
      <c r="O23" s="3"/>
      <c r="P23" s="3">
        <v>0</v>
      </c>
      <c r="Q23" s="3"/>
      <c r="R23" s="3"/>
      <c r="S23" s="3"/>
      <c r="T23" s="3"/>
      <c r="U23" s="3"/>
      <c r="V23" s="3"/>
      <c r="W23" s="3"/>
      <c r="X23" s="3">
        <v>0</v>
      </c>
      <c r="Y23" s="9">
        <v>0</v>
      </c>
      <c r="Z23" s="1">
        <f t="shared" si="1"/>
        <v>21.25</v>
      </c>
      <c r="AA23" s="6">
        <f t="shared" si="2"/>
        <v>21.25</v>
      </c>
      <c r="AB23" s="3">
        <f t="shared" si="3"/>
        <v>21.25</v>
      </c>
      <c r="AC23" s="3">
        <f t="shared" si="4"/>
        <v>21.25</v>
      </c>
      <c r="AD23" s="3">
        <f t="shared" si="5"/>
        <v>21.25</v>
      </c>
      <c r="AE23" s="3">
        <f t="shared" si="6"/>
        <v>21.25</v>
      </c>
      <c r="AF23" s="10">
        <f t="shared" si="7"/>
        <v>11</v>
      </c>
      <c r="AG23" s="7">
        <f t="shared" si="8"/>
        <v>6</v>
      </c>
      <c r="AH23" s="8">
        <f t="shared" si="9"/>
        <v>11.5</v>
      </c>
      <c r="AI23" s="24">
        <f t="shared" si="10"/>
        <v>12.25</v>
      </c>
      <c r="AJ23" s="25" t="s">
        <v>127</v>
      </c>
      <c r="AK23" s="25" t="s">
        <v>111</v>
      </c>
    </row>
    <row r="24" spans="1:37" ht="15.75" thickBot="1">
      <c r="A24" s="3">
        <v>31</v>
      </c>
      <c r="B24" s="3" t="s">
        <v>100</v>
      </c>
      <c r="C24" s="3" t="s">
        <v>37</v>
      </c>
      <c r="D24" s="3"/>
      <c r="E24" s="3" t="s">
        <v>97</v>
      </c>
      <c r="F24" s="3">
        <v>204021</v>
      </c>
      <c r="G24" s="3" t="s">
        <v>43</v>
      </c>
      <c r="H24" s="3">
        <v>14</v>
      </c>
      <c r="I24" s="3">
        <v>5</v>
      </c>
      <c r="J24" s="3">
        <v>7</v>
      </c>
      <c r="K24" s="5">
        <f t="shared" si="0"/>
        <v>16.625</v>
      </c>
      <c r="L24" s="3">
        <v>0</v>
      </c>
      <c r="M24" s="3">
        <v>0</v>
      </c>
      <c r="N24" s="3">
        <v>4</v>
      </c>
      <c r="O24" s="3" t="s">
        <v>31</v>
      </c>
      <c r="P24" s="3">
        <v>0</v>
      </c>
      <c r="Q24" s="3"/>
      <c r="R24" s="3"/>
      <c r="S24" s="3"/>
      <c r="T24" s="3"/>
      <c r="U24" s="3"/>
      <c r="V24" s="3"/>
      <c r="W24" s="3"/>
      <c r="X24" s="3"/>
      <c r="Y24" s="9"/>
      <c r="Z24" s="1">
        <f t="shared" si="1"/>
        <v>16.625</v>
      </c>
      <c r="AA24" s="6">
        <f t="shared" si="2"/>
        <v>20.625</v>
      </c>
      <c r="AB24" s="3">
        <f t="shared" si="3"/>
        <v>16.625</v>
      </c>
      <c r="AC24" s="3">
        <f t="shared" si="4"/>
        <v>16.625</v>
      </c>
      <c r="AD24" s="3">
        <f t="shared" si="5"/>
        <v>16.625</v>
      </c>
      <c r="AE24" s="3">
        <f t="shared" si="6"/>
        <v>16.625</v>
      </c>
      <c r="AF24" s="10">
        <f t="shared" si="7"/>
        <v>14</v>
      </c>
      <c r="AG24" s="7">
        <f t="shared" si="8"/>
        <v>5</v>
      </c>
      <c r="AH24" s="8">
        <f t="shared" si="9"/>
        <v>14.416666666666666</v>
      </c>
      <c r="AI24" s="24">
        <f t="shared" si="10"/>
        <v>16.625</v>
      </c>
      <c r="AJ24" s="25" t="s">
        <v>128</v>
      </c>
      <c r="AK24" s="25" t="s">
        <v>111</v>
      </c>
    </row>
    <row r="25" spans="1:37" ht="15.75" thickBot="1">
      <c r="A25" s="3">
        <v>32</v>
      </c>
      <c r="B25" s="3" t="s">
        <v>102</v>
      </c>
      <c r="C25" s="3" t="s">
        <v>103</v>
      </c>
      <c r="D25" s="3"/>
      <c r="E25" s="3" t="s">
        <v>97</v>
      </c>
      <c r="F25" s="3">
        <v>228082</v>
      </c>
      <c r="G25" s="3" t="s">
        <v>43</v>
      </c>
      <c r="H25" s="3">
        <v>13</v>
      </c>
      <c r="I25" s="3">
        <v>4</v>
      </c>
      <c r="J25" s="3">
        <v>1</v>
      </c>
      <c r="K25" s="5">
        <f t="shared" si="0"/>
        <v>15</v>
      </c>
      <c r="L25" s="3">
        <v>0</v>
      </c>
      <c r="M25" s="3">
        <v>0</v>
      </c>
      <c r="N25" s="3">
        <v>0</v>
      </c>
      <c r="O25" s="3"/>
      <c r="P25" s="3">
        <v>0</v>
      </c>
      <c r="Q25" s="3"/>
      <c r="R25" s="3"/>
      <c r="S25" s="3"/>
      <c r="T25" s="3"/>
      <c r="U25" s="3"/>
      <c r="V25" s="3"/>
      <c r="W25" s="3"/>
      <c r="X25" s="3">
        <v>0</v>
      </c>
      <c r="Y25" s="9">
        <v>0</v>
      </c>
      <c r="Z25" s="1">
        <f t="shared" si="1"/>
        <v>15</v>
      </c>
      <c r="AA25" s="6">
        <f t="shared" si="2"/>
        <v>15</v>
      </c>
      <c r="AB25" s="3">
        <f t="shared" si="3"/>
        <v>15</v>
      </c>
      <c r="AC25" s="3">
        <f t="shared" si="4"/>
        <v>15</v>
      </c>
      <c r="AD25" s="3">
        <f t="shared" si="5"/>
        <v>15</v>
      </c>
      <c r="AE25" s="3">
        <f t="shared" si="6"/>
        <v>15</v>
      </c>
      <c r="AF25" s="10">
        <f t="shared" si="7"/>
        <v>13</v>
      </c>
      <c r="AG25" s="7">
        <f t="shared" si="8"/>
        <v>4</v>
      </c>
      <c r="AH25" s="8">
        <f t="shared" si="9"/>
        <v>13.333333333333334</v>
      </c>
      <c r="AI25" s="24">
        <f t="shared" si="10"/>
        <v>15</v>
      </c>
      <c r="AJ25" s="25" t="s">
        <v>129</v>
      </c>
      <c r="AK25" s="25" t="s">
        <v>111</v>
      </c>
    </row>
    <row r="26" spans="1:37">
      <c r="Y26" s="18"/>
      <c r="Z26" s="19"/>
      <c r="AA26" s="20"/>
    </row>
    <row r="27" spans="1:37">
      <c r="Y27" s="18"/>
      <c r="Z27" s="19"/>
      <c r="AA27" s="20"/>
    </row>
    <row r="28" spans="1:37">
      <c r="Y28" s="18"/>
      <c r="Z28" s="19"/>
      <c r="AA28" s="20"/>
    </row>
    <row r="29" spans="1:37">
      <c r="Y29" s="18"/>
      <c r="Z29" s="19"/>
      <c r="AA29" s="20"/>
    </row>
    <row r="30" spans="1:37">
      <c r="Y30" s="18"/>
      <c r="Z30" s="19"/>
      <c r="AA30" s="20"/>
    </row>
    <row r="31" spans="1:37">
      <c r="Y31" s="18"/>
      <c r="Z31" s="19"/>
      <c r="AA31" s="20"/>
    </row>
    <row r="32" spans="1:37">
      <c r="Y32" s="18"/>
      <c r="Z32" s="19"/>
      <c r="AA32" s="20"/>
    </row>
    <row r="33" spans="25:27">
      <c r="Y33" s="18"/>
      <c r="Z33" s="19"/>
      <c r="AA33" s="20"/>
    </row>
    <row r="34" spans="25:27">
      <c r="Y34" s="18"/>
      <c r="Z34" s="19"/>
      <c r="AA34" s="20"/>
    </row>
    <row r="35" spans="25:27">
      <c r="Y35" s="18"/>
      <c r="Z35" s="19"/>
      <c r="AA35" s="20"/>
    </row>
    <row r="36" spans="25:27">
      <c r="Y36" s="18"/>
      <c r="Z36" s="19"/>
      <c r="AA36" s="20"/>
    </row>
    <row r="37" spans="25:27">
      <c r="Y37" s="18"/>
      <c r="Z37" s="19"/>
      <c r="AA37" s="20"/>
    </row>
    <row r="38" spans="25:27">
      <c r="Y38" s="18"/>
      <c r="Z38" s="19"/>
      <c r="AA38" s="20"/>
    </row>
    <row r="39" spans="25:27">
      <c r="Y39" s="18"/>
      <c r="Z39" s="19"/>
      <c r="AA39" s="20"/>
    </row>
    <row r="40" spans="25:27">
      <c r="Y40" s="18"/>
      <c r="Z40" s="19"/>
      <c r="AA40" s="20"/>
    </row>
    <row r="41" spans="25:27">
      <c r="Y41" s="18"/>
      <c r="Z41" s="19"/>
      <c r="AA41" s="20"/>
    </row>
    <row r="42" spans="25:27">
      <c r="Y42" s="18"/>
      <c r="Z42" s="19"/>
      <c r="AA42" s="20"/>
    </row>
    <row r="43" spans="25:27">
      <c r="Y43" s="18"/>
      <c r="Z43" s="19"/>
      <c r="AA43" s="20"/>
    </row>
    <row r="44" spans="25:27">
      <c r="Y44" s="18"/>
      <c r="Z44" s="19"/>
      <c r="AA44" s="20"/>
    </row>
    <row r="45" spans="25:27">
      <c r="Y45" s="18"/>
      <c r="Z45" s="19"/>
      <c r="AA45" s="20"/>
    </row>
    <row r="46" spans="25:27">
      <c r="Y46" s="18"/>
      <c r="Z46" s="19"/>
      <c r="AA46" s="20"/>
    </row>
    <row r="47" spans="25:27">
      <c r="Y47" s="18"/>
      <c r="Z47" s="19"/>
      <c r="AA47" s="20"/>
    </row>
    <row r="48" spans="25:27">
      <c r="Y48" s="18"/>
      <c r="Z48" s="19"/>
      <c r="AA48" s="20"/>
    </row>
    <row r="49" spans="25:27">
      <c r="Y49" s="18"/>
      <c r="Z49" s="19"/>
      <c r="AA49" s="20"/>
    </row>
    <row r="50" spans="25:27">
      <c r="Y50" s="18"/>
      <c r="Z50" s="19"/>
      <c r="AA50" s="20"/>
    </row>
    <row r="51" spans="25:27">
      <c r="Z51" s="22"/>
    </row>
  </sheetData>
  <sortState ref="A2:AK60">
    <sortCondition descending="1" ref="AA1"/>
  </sortState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6" sqref="J1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ΤΟΠΟΘΕΤΗΣΕΙΣ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ΘΕΟΔΟΥΛΑ ΓΙΑΝΝΑΚΟΥΔΗ</cp:lastModifiedBy>
  <cp:lastPrinted>2020-09-07T07:04:51Z</cp:lastPrinted>
  <dcterms:created xsi:type="dcterms:W3CDTF">2020-08-21T12:06:49Z</dcterms:created>
  <dcterms:modified xsi:type="dcterms:W3CDTF">2020-09-07T09:51:31Z</dcterms:modified>
</cp:coreProperties>
</file>